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市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市!$A$2:$HS$78</definedName>
    <definedName name="aa">[1]XL4Poppy!$C$39</definedName>
    <definedName name="AREA">[2]Sheet2!$A$1:$K$1</definedName>
    <definedName name="CompleteAndStart">[2]Sheet2!$B$35:$N$35</definedName>
    <definedName name="Hello" localSheetId="0">[3]AKMiF2xU!$A$15</definedName>
    <definedName name="MakeIt" localSheetId="0">[3]AKMiF2xU!$A$26</definedName>
    <definedName name="Morning" localSheetId="0">[3]AKMiF2xU!$C$39</definedName>
    <definedName name="Poppy" localSheetId="0">[3]AKMiF2xU!$C$27</definedName>
    <definedName name="_xlnm.Print_Area" localSheetId="0">市!$A$1:$F$78</definedName>
    <definedName name="Print_Area_MI" localSheetId="0">#REF!</definedName>
    <definedName name="_xlnm.Print_Titles" localSheetId="0">市!$2:$2</definedName>
    <definedName name="PROPERTY">[2]Sheet2!$B$34:$K$34</definedName>
    <definedName name="전" localSheetId="0">#REF!</definedName>
    <definedName name="주택사업본부" localSheetId="0">#REF!</definedName>
    <definedName name="철구사업본부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<sst xmlns="http://schemas.openxmlformats.org/spreadsheetml/2006/main" count="221" uniqueCount="177">
  <si>
    <t>2018年 1-12月列入市重点项目进展情况</t>
  </si>
  <si>
    <t>序号</t>
  </si>
  <si>
    <t>项目名称</t>
  </si>
  <si>
    <t>建设内容及规模</t>
  </si>
  <si>
    <t>建设
年限</t>
  </si>
  <si>
    <t>目前进展情况</t>
  </si>
  <si>
    <t>一、在建项目</t>
  </si>
  <si>
    <t>★琅岐雁行江路及环岛路东段</t>
  </si>
  <si>
    <t>环岛路东段长6.15公里;雁行江路长7.58公里，道路、桥梁及交通设施等附属工程；含中小桥6座，涵洞9座，共同管沟7.38千米</t>
  </si>
  <si>
    <t>2015-2018</t>
  </si>
  <si>
    <t>中国（福建）自贸区福州片区琅岐区块基础设施工程</t>
  </si>
  <si>
    <t>用地981亩，包括9条总长10.28公里市政道路工程、总长1.295公里河道整治工程和总面积33.18万平方米绿化工程。</t>
  </si>
  <si>
    <t xml:space="preserve">2016-2020
</t>
  </si>
  <si>
    <t>滨江西路污水管完成1300m，雨水完成1100米、横四路完成水稳400m，级配碎石层900m、横一路完成桥梁桥面铺装，路缘石400m。</t>
  </si>
  <si>
    <t>琅岐市政基础设施改造项目</t>
  </si>
  <si>
    <t>八一七路、平安路延伸段、通和路、江滨路、省道201线等</t>
  </si>
  <si>
    <t>2016-2018</t>
  </si>
  <si>
    <t>基本完工</t>
  </si>
  <si>
    <t>马尾市政基础设施改造提升工程</t>
  </si>
  <si>
    <t>亭江镇村居污水管网改造工程、亭江10号路改扩建工程、君山西路北段、城区内大修工程等</t>
  </si>
  <si>
    <t>罗星路改造工程一期</t>
  </si>
  <si>
    <t>道路改造全长3948.929米，改造宽度40米。道路设计等级为城市主干路，设计速度为50公里/小时。该项目用地规模总计172866.0平方米。分二期</t>
  </si>
  <si>
    <t>2017-2018</t>
  </si>
  <si>
    <t>沿山东路改扩建工程一期</t>
  </si>
  <si>
    <t>道路起点接沿山西路与联安路交叉口，自南向北前进，终点接登龙路，设计长度1455.353米，设计宽度16米，等级为城市支路，设计速度为20公里/小时，项目分期进行</t>
  </si>
  <si>
    <t>琅岐公交枢纽站</t>
  </si>
  <si>
    <t>用地20.16亩，总建筑面积17502平方米，新建综合服务楼、售票大厅、候车厅及配套设施。</t>
  </si>
  <si>
    <t>2017-2019</t>
  </si>
  <si>
    <t>琅岐新水厂</t>
  </si>
  <si>
    <t>幸福水库至净水厂厂区原水管道约730米及规模为日供水5万m3/d净水厂</t>
  </si>
  <si>
    <t>塘坂引水二期工程（马尾段）</t>
  </si>
  <si>
    <t>塘坂引水二期工程（马尾段）设计规模为14-10万m3/d，主要为琅岐海峡水厂供水，全线总长度为6.56千米</t>
  </si>
  <si>
    <t>闽江马尾对台综合客运码头1#~3#泊位工程及客运楼</t>
  </si>
  <si>
    <t>用地239亩，总建筑面积1.1万平方米，1#泊位建设5000吨级对台客货泊位1个（水工结构按靠泊20000GT客滚船设计），2#、3#泊位建设500GT“小三通”客运泊位2个。另建设对台客运码头配套建设客运楼1.5万平方米</t>
  </si>
  <si>
    <t>2017-
2020</t>
  </si>
  <si>
    <t>★福州市闽江下游马尾亭江防洪防潮工程（一期）</t>
  </si>
  <si>
    <t>新建堤防2.7km，堤顶宽度4.6m，堤顶高程7.8m，防浪墙顶高程8.8m；新建长柄涵洞一座，3孔，单孔净宽4m，设计流量103m3/s；防潮标准为50年一遇的二级堤防</t>
  </si>
  <si>
    <t>2016-2019</t>
  </si>
  <si>
    <t>福州市马尾区天台水库工程</t>
  </si>
  <si>
    <t>砌石双曲拱坝，总库容为318.05万m³，其中防洪库容为213.78万m³，兴利库容为94.61万m³，最大坝高77.5m。小（1）型水库。工程设计洪水标准为50年一遇，校核洪水标准采用500年一遇。</t>
  </si>
  <si>
    <t>马尾君竹河综合治理和运营维护PPP项目</t>
  </si>
  <si>
    <t>整治君竹河，整治长1665米，其中君竹明渠治理段长1165米，君西支渠治理段长500米。</t>
  </si>
  <si>
    <t>★马尾触控显示屏材料器件二期扩建项目</t>
  </si>
  <si>
    <t>引进先进的生产及研发软硬件，年新增触控显示屏盖板8000万片（以14"计）的生产能力，拟先在现在厂房安装生产线。</t>
  </si>
  <si>
    <t>★马尾汉吉斯冷链枢纽暨跨境电商</t>
  </si>
  <si>
    <t>总建筑面积168672平方米，新建2座冷库、生产车间及辅助设施，购置生产、加工设备，形成年加工水产品8万吨、果蔬7万吨，冷藏水产品、果蔬15万吨的能力</t>
  </si>
  <si>
    <t>2016-2020</t>
  </si>
  <si>
    <t>★马尾科乐通冷链物流</t>
  </si>
  <si>
    <t>用地200.05亩，新建低温冷库、恒温冷库、电子商务、加工车间、配送车间等设施</t>
  </si>
  <si>
    <t>出口加工区跨境电商保税物流仓库</t>
  </si>
  <si>
    <t>占地54.09亩，总建筑面积约6.1万平方米，拟建2栋四层保税的保税仓库</t>
  </si>
  <si>
    <t>正荣.御品中央</t>
  </si>
  <si>
    <t>用地100.55亩，总建筑面积25.33万平方米，新建住宅、商业网点、集中商业、SOHO及配套设施</t>
  </si>
  <si>
    <t>2015-2019</t>
  </si>
  <si>
    <t>华润紫云府项目</t>
  </si>
  <si>
    <t>用地面积65.7亩，总建筑面积14.9万平方米，由两个地块组成。分69地块和70地块。拟规划建设8栋29-33层宅，5栋11层，12栋5-8层多层住宅，以及底商与独立商业</t>
  </si>
  <si>
    <t>2015-2020</t>
  </si>
  <si>
    <t>名城八区</t>
  </si>
  <si>
    <t>用地面积91.32亩，总建筑面积24.7万平方米，新建十栋33层住宅楼</t>
  </si>
  <si>
    <t>沁园春.水岸君山</t>
  </si>
  <si>
    <t>用地面积915.3亩，总建筑面积40.094万平方米（含地下室）。项目分A、B、C三区，项目产品为联排、连院、双拼、独栋、小高层、高层、花园洋房等。</t>
  </si>
  <si>
    <t>2006-2019</t>
  </si>
  <si>
    <t>正荣·悦澜山</t>
  </si>
  <si>
    <t>占地37亩，总建筑面积4.7万平方米。由A、B、C共3各地块组成A地块为2栋5层SOHO，B地块为1栋5层SOHO，C地块为7栋7～11层住宅楼、1栋2F商业用房和周边附属地下室组成</t>
  </si>
  <si>
    <t>滨海星商务中心</t>
  </si>
  <si>
    <t>占地14亩，新建商务写字楼及配套设施，总建筑面积4.7万平方米</t>
  </si>
  <si>
    <t>琅岐九龙商业中心</t>
  </si>
  <si>
    <t>用地面积63亩，总建筑面积为10.436万平方米，新建商业、商务酒店、办公楼等</t>
  </si>
  <si>
    <t>琅岐国际海岛度假综合园项目一期</t>
  </si>
  <si>
    <t>占地200亩，总建筑面积30.79万平方米，建设商品房</t>
  </si>
  <si>
    <t>★深海时代产业园项目</t>
  </si>
  <si>
    <t>占地78.46亩，项目总建筑面积11.5万平方米。建设深海时代产业园项目，包括深海水产加工中心、冷链配送中心、深海时代体验中心、电子商务中心为一体的深海时代产业园项目</t>
  </si>
  <si>
    <t>2017-2020</t>
  </si>
  <si>
    <t>海文铭海洋科技、生物技术研发项目</t>
  </si>
  <si>
    <t>建设大型海洋产品深加工基地，主要经营海洋生物养殖加工，产品研发、销售及物流配套。一期先建设加工车间、生活楼、办公楼、冷库</t>
  </si>
  <si>
    <t>已竣工。</t>
  </si>
  <si>
    <t>★福州开发区物联网产业园</t>
  </si>
  <si>
    <t>用地112亩，总建筑面积24万平方米，新建设物联网产业园拟建设研发试验楼、孵化中心、生产实验车间和标准厂房，同时适当配置人才公寓、外口公寓、餐饮、休闲娱乐等公共服务配套设施。</t>
  </si>
  <si>
    <t>中国·福州物联网开放实验室二期</t>
  </si>
  <si>
    <t>建设包括芯片测试实验室、基带测试、射频测试、能耗测试、协议一致性测试以及电磁兼容测试等空间，以及技术研发、跨国视频培训等业务模块。</t>
  </si>
  <si>
    <t>华映柔性显示创新研究中心实验室</t>
  </si>
  <si>
    <t>利有公司现有土地，扩建创新研究院实验室3630平方米。通过我司专业技术人员及引进高端设备，研发新型柔性显示持技术，开拓国内产业发展。</t>
  </si>
  <si>
    <t>福建移动通信技术研发项目</t>
  </si>
  <si>
    <t>用地面积10亩，新建实验室、研发室、新技术展示厅及配套设施，总建筑面积20000平方米，研制开发新一代移动通信技术。</t>
  </si>
  <si>
    <t>琅岐国际海岛度假综合园项目二期</t>
  </si>
  <si>
    <t>占地150亩，总建筑面积22.98万平方米，建设商品房</t>
  </si>
  <si>
    <t>鼎鑫财富中心</t>
  </si>
  <si>
    <t>用地面积15.76亩，新建商务写字楼、商业及配套设施，总建筑面积30969平方米</t>
  </si>
  <si>
    <t>三木中心</t>
  </si>
  <si>
    <t>占地28.12亩，总建筑面积约83200平方米，总高23层</t>
  </si>
  <si>
    <t>马尾区魁岐片、三环魁岐互通周边等棚户区改造安置房</t>
  </si>
  <si>
    <t>用地104亩，总建筑面积26.9万平方米，其中魁协新苑建筑面积15.2万平方米，建坂锦苑建筑面积11.7万平方米</t>
  </si>
  <si>
    <t>马尾旧镇棚户区改造（共和苑）安置房项目——南、北区</t>
  </si>
  <si>
    <t>占地83.79亩，总建筑面积14万平方米。新建保障性住房及配套设施。</t>
  </si>
  <si>
    <t>2014-2018</t>
  </si>
  <si>
    <t>旺岐境棚户区改造（山水旺岐）安置房项目</t>
  </si>
  <si>
    <t>总用地面积约32.69亩，总建筑面积78483.16㎡，其中住宅面积62706.31㎡，安置户765套，设计3幢28-30层的建筑。</t>
  </si>
  <si>
    <t>2014-2019</t>
  </si>
  <si>
    <t>青洲片棚户区改造及安置房项目</t>
  </si>
  <si>
    <t>占地222亩，征收面积21.6万㎡，征收户数1778户，建设安置房约14万平方米</t>
  </si>
  <si>
    <t>闽亭片旧屋区改造征收项目</t>
  </si>
  <si>
    <t>占地面积388亩，拆迁总面积15.87万平方米，其中住宅面积14.09万平方米，工业建筑面积1.78万平方米。</t>
  </si>
  <si>
    <t>完成征迁交地</t>
  </si>
  <si>
    <t>快洲安置房</t>
  </si>
  <si>
    <t>用地41.5亩，总建筑面积10.4万平方米，建设安置房</t>
  </si>
  <si>
    <t>天马山生态公园</t>
  </si>
  <si>
    <t>步道、园路及广场、管理房、停车场、给排水、夜景照明、园林绿化等。</t>
  </si>
  <si>
    <t>马尾区社会福利中心</t>
  </si>
  <si>
    <t>用地面积26亩，总建筑面积20121平方米，其中一期工程新建一幢社会福利中心大楼及其配套设施，集孤老供养、孤儿养育、优抚保障、社会救助和社会养老等功能为一体。</t>
  </si>
  <si>
    <t>马尾教育工程</t>
  </si>
  <si>
    <t>海屿小学、罗星儿童学园、亭江中学二期、二附中科艺楼、罗星中心小学扩容工程、马尾实验幼儿园附属楼等。</t>
  </si>
  <si>
    <t>★阳光学院五期</t>
  </si>
  <si>
    <t>用地面积67.1亩，总建筑面积5.76万平方米。新建4幢教学楼、3幢学生公寓、1幢体育馆及配套设施，</t>
  </si>
  <si>
    <t>和平中心小学</t>
  </si>
  <si>
    <t>占地33亩，总建筑面积2.558万平方米；新建综合楼、教学楼、体育馆及配套设施。</t>
  </si>
  <si>
    <t>二、计划新开工项目</t>
  </si>
  <si>
    <t>★福州琅岐岛特色海洋经济园B区防潮工程</t>
  </si>
  <si>
    <t>福州琅岐岛特色海洋经济园围垦形成陆域面积297.58公顷，其中B区防潮工程新建东侧护岸长3425米，新建排涝水闸1座，净宽15米</t>
  </si>
  <si>
    <t>2018-2021</t>
  </si>
  <si>
    <t>琅岐山语城</t>
  </si>
  <si>
    <t>占地154.6亩，总建筑面积18.0万平方米，项目以高层、小高层、多层住宅及底商等物业形态为主</t>
  </si>
  <si>
    <t>2018-2020</t>
  </si>
  <si>
    <t>琅岐海峡水厂接线道路工程</t>
  </si>
  <si>
    <t>路线起点位于水厂北侧、规划河道东侧现状水泥道路处，经规划二路、规划一路、小康路和规划四路，终点与通和路相交，路线总长1963米</t>
  </si>
  <si>
    <t>2018-2019</t>
  </si>
  <si>
    <t>沈海高速复线连接线道路工程</t>
  </si>
  <si>
    <t>道路总长2.8公里，宽度40米，道路按双向四车道设计，结合非机动车道和人行道，道路下敷设雨污水管、给水管、电力电信管及燃气管等</t>
  </si>
  <si>
    <t>铁南东路二期道路工程</t>
  </si>
  <si>
    <t>2000×（12-16）总长2000米，宽12~16米米，包含道路、涵洞、给排水、电气及照明、电力排管、通信管道、交通及安全设施等</t>
  </si>
  <si>
    <t>铁南西路三期及周边道路工程</t>
  </si>
  <si>
    <t>总长2048米，宽12~16米，包含道路、涵洞、给排水、电气及照明、电力排管、通信管道、交通及安全设施等</t>
  </si>
  <si>
    <t>长安工业园区康庄大道北段</t>
  </si>
  <si>
    <t>道路全长1075.371米，宽度40米。建设内容：道路、下穿综合管廊、雨水排涝泵站、给排水管道、电气及照明、电力排管、通信管道、绿化、交通及安全设施等.</t>
  </si>
  <si>
    <t xml:space="preserve">高新工业园区胐头路南段道路工程
</t>
  </si>
  <si>
    <t>道路全长269米，修建宽度24米。建设内容：道路、给排水、电气及照明、电力排管、通信管道、绿化、交通及安全设施等。</t>
  </si>
  <si>
    <t>万科新拍地块（沁园春水岸君山D地块）</t>
  </si>
  <si>
    <t>商住用地，项目占地11.36万方，实际占地面积170亩，容积率1.4，总计容建面15.90万方。</t>
  </si>
  <si>
    <t>名城港湾九区</t>
  </si>
  <si>
    <t>商住用地</t>
  </si>
  <si>
    <t>三木幸福里</t>
  </si>
  <si>
    <t>总用地面积19143.706平米，实际用地面积19143.706平米，建筑占地面积5360.24平米。</t>
  </si>
  <si>
    <t>琅岐国际海岛度假综合园项目三期</t>
  </si>
  <si>
    <t>占地232亩，总建筑面积27万平方米，建设商品房</t>
  </si>
  <si>
    <t>基于LTE制式车联网控制单元（TCU）研发和生产</t>
  </si>
  <si>
    <t>购置设备，建设新一代汽车智能硬件电子实验室，扩建生产线，形成年产300万套基于LTE制式车联网控制单元的目标。</t>
  </si>
  <si>
    <t>★新能源汽车电池和储能电池装备智能制造项目</t>
  </si>
  <si>
    <t>星云公司新能源汽车电子工况及自动化产线研发、生产及销售。</t>
  </si>
  <si>
    <t>液晶模组产线整合项目</t>
  </si>
  <si>
    <t>利用现有厂房，建设无尘室、洁净室、工业废水池等配套设施；新增1条5～20寸多尺寸兼容工业控制屏生产线和1条多功能中小尺寸车载用屏生产线，年新增360万片中小尺寸液晶模组。</t>
  </si>
  <si>
    <t>2018-2018</t>
  </si>
  <si>
    <t>朏头和上、下德片棚户区改造及周边配套建设</t>
  </si>
  <si>
    <t>拆迁面积80.3万平方米（其中45.923万平方米）、征迁户数3214户、交地面积350亩</t>
  </si>
  <si>
    <t>三、前期预备项目</t>
  </si>
  <si>
    <t>★琅岐岛PVCP生态旅游项目</t>
  </si>
  <si>
    <t>总建筑面积13万平方米，建设全年恒温水世界、网球场、彩蛋射击、飞天绳索等活动设施及配套住宿。</t>
  </si>
  <si>
    <t>福州琅岐岛特色海洋经济园围海造地工程</t>
  </si>
  <si>
    <t>建设智慧创意复合功能区，工程先进行围海造地工程，形成陆域面积297.58公顷，填方量约为1800万m³,吹沙造地1500亩。</t>
  </si>
  <si>
    <t>闽白线改扩建工程</t>
  </si>
  <si>
    <t>项目起点位于闽安村旧104国道交叉口处，终点位于白眉村附近，东部快速通道落地互通处。项目全长约6公里，规划宽度16米</t>
  </si>
  <si>
    <t>阳光学院六期</t>
  </si>
  <si>
    <t>新建教学楼、学生公寓、综合楼、体育馆及配套设施</t>
  </si>
  <si>
    <t>新大陆马尾生产基地升级扩建项目</t>
  </si>
  <si>
    <t>租赁、改造厂房6500平方米，购置生产、检测设备260台（套），形成年产智能终端产品80万台、通信设备产品200套的能力。</t>
  </si>
  <si>
    <t>马尾港务地块综合开发项目</t>
  </si>
  <si>
    <t>总用地面积约456亩，初步设计建设建筑面积90万平方米，总投资约50亿元。按照“前港、中区、后城”的样板布局来规划建设。</t>
  </si>
  <si>
    <t>福州世贸中心项目</t>
  </si>
  <si>
    <t>拟利用LG地块建设福州世贸中心项目，建设住宅及商务办公楼宇</t>
  </si>
  <si>
    <t>马尾中学</t>
  </si>
  <si>
    <t>占地100亩，总建筑面积5万平方米，新建一所完中校。</t>
  </si>
  <si>
    <t>闽安历史文化名城二期</t>
  </si>
  <si>
    <t>二期沿河拆迁及建设</t>
  </si>
  <si>
    <t>中旌外滩</t>
  </si>
  <si>
    <t>用地面积154.6亩。新建住宅、商业及其配套设施，总建筑面积259699平方米。</t>
  </si>
  <si>
    <t>琅岐院前路工程</t>
  </si>
  <si>
    <t>总长1.0公里，规划道路红线宽40米。道路等级为城市主干路、双向四车道、非机动及人行道。道路下敷设雨污水管、给水管、电力电信管及燃气管等</t>
  </si>
  <si>
    <t>琅岐国际学校</t>
  </si>
  <si>
    <t>拟征地210亩，拟新建一所国际学校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</si>
</sst>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&quot;项&quot;_ "/>
    <numFmt numFmtId="178" formatCode="0_ "/>
    <numFmt numFmtId="179" formatCode="0;[Red]0"/>
  </numFmts>
  <fonts count="25">
    <font>
      <sz val="12"/>
      <name val="宋体"/>
      <charset val="134"/>
    </font>
    <font>
      <sz val="10"/>
      <name val="Helv"/>
      <charset val="0"/>
    </font>
    <font>
      <b/>
      <sz val="20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center"/>
    </xf>
    <xf numFmtId="0" fontId="5" fillId="3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/>
    <xf numFmtId="0" fontId="0" fillId="0" borderId="0"/>
    <xf numFmtId="0" fontId="0" fillId="0" borderId="0"/>
    <xf numFmtId="0" fontId="1" fillId="0" borderId="0"/>
  </cellStyleXfs>
  <cellXfs count="35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ont="1" applyFill="1"/>
    <xf numFmtId="0" fontId="1" fillId="2" borderId="0" xfId="0" applyFont="1" applyFill="1"/>
    <xf numFmtId="49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3" fillId="2" borderId="2" xfId="52" applyFont="1" applyFill="1" applyBorder="1" applyAlignment="1">
      <alignment horizontal="center" vertical="center" wrapText="1"/>
    </xf>
    <xf numFmtId="49" fontId="3" fillId="2" borderId="2" xfId="52" applyNumberFormat="1" applyFont="1" applyFill="1" applyBorder="1" applyAlignment="1">
      <alignment horizontal="center" vertical="center" wrapText="1"/>
    </xf>
    <xf numFmtId="176" fontId="3" fillId="2" borderId="2" xfId="52" applyNumberFormat="1" applyFont="1" applyFill="1" applyBorder="1" applyAlignment="1">
      <alignment horizontal="center" vertical="center" wrapText="1"/>
    </xf>
    <xf numFmtId="0" fontId="3" fillId="2" borderId="3" xfId="52" applyFont="1" applyFill="1" applyBorder="1" applyAlignment="1">
      <alignment horizontal="left" vertical="center" wrapText="1"/>
    </xf>
    <xf numFmtId="49" fontId="3" fillId="2" borderId="4" xfId="52" applyNumberFormat="1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 wrapText="1"/>
    </xf>
    <xf numFmtId="177" fontId="3" fillId="2" borderId="2" xfId="52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/>
    <xf numFmtId="0" fontId="3" fillId="2" borderId="2" xfId="49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</xf>
    <xf numFmtId="49" fontId="3" fillId="2" borderId="2" xfId="52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52" applyFont="1" applyFill="1" applyBorder="1" applyAlignment="1" applyProtection="1">
      <alignment horizontal="left" vertical="center" wrapText="1"/>
      <protection locked="0"/>
    </xf>
    <xf numFmtId="0" fontId="3" fillId="2" borderId="2" xfId="52" applyFont="1" applyFill="1" applyBorder="1" applyAlignment="1" applyProtection="1">
      <alignment horizontal="center" vertical="center" wrapText="1"/>
      <protection locked="0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justify"/>
    </xf>
    <xf numFmtId="178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176" fontId="3" fillId="2" borderId="2" xfId="49" applyNumberFormat="1" applyFont="1" applyFill="1" applyBorder="1" applyAlignment="1" applyProtection="1">
      <alignment horizontal="left" vertical="center" wrapText="1"/>
      <protection locked="0"/>
    </xf>
    <xf numFmtId="179" fontId="3" fillId="2" borderId="2" xfId="49" applyNumberFormat="1" applyFont="1" applyFill="1" applyBorder="1" applyAlignment="1" applyProtection="1">
      <alignment horizontal="left" vertical="center" wrapText="1"/>
      <protection locked="0"/>
    </xf>
    <xf numFmtId="0" fontId="3" fillId="2" borderId="2" xfId="51" applyNumberFormat="1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left" vertical="center" wrapText="1"/>
    </xf>
    <xf numFmtId="178" fontId="3" fillId="2" borderId="2" xfId="0" applyNumberFormat="1" applyFont="1" applyFill="1" applyBorder="1" applyAlignment="1" applyProtection="1">
      <alignment horizontal="center" vertical="center" wrapText="1"/>
    </xf>
    <xf numFmtId="176" fontId="3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49" applyFont="1" applyFill="1" applyBorder="1" applyAlignment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/>
    <xf numFmtId="0" fontId="3" fillId="2" borderId="2" xfId="49" applyFont="1" applyFill="1" applyBorder="1" applyAlignment="1">
      <alignment horizontal="left" vertical="center" wrapText="1"/>
    </xf>
    <xf numFmtId="0" fontId="3" fillId="2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_3月_5" xfId="50"/>
    <cellStyle name="常规_3月_3" xfId="51"/>
    <cellStyle name="常规_Sheet1" xfId="52"/>
  </cellStyles>
  <dxfs count="2">
    <dxf>
      <font>
        <color indexed="9"/>
      </font>
    </dxf>
    <dxf>
      <font>
        <b val="0"/>
        <i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360CloudEnterprise\Cache\247171090\14824824042120642\2017\0.&#26376;&#25253;\12&#26376;\2017&#24180;1-12&#26376;&#30465;&#12289;&#24066;&#12289;&#21306;&#37325;&#28857;&#39033;&#30446;&#26376;&#25253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AppData\Roaming\360CloudEnterprise\Cache\247171090\14824824042120642\2018\0.&#26376;&#25253;\12&#26376;\2018&#24180;1-12&#26376;&#24066;&#37325;&#28857;&#39033;&#30446;&#36319;&#36394;&#34920;&#65288;&#25235;&#20419;&#65289;&#65288;&#30465;&#28023;&#2791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区"/>
      <sheetName val="51"/>
      <sheetName val="省"/>
      <sheetName val="省行"/>
      <sheetName val="省重中"/>
      <sheetName val="省海洋在建"/>
      <sheetName val="省海洋前期"/>
      <sheetName val="市"/>
      <sheetName val="责任单位"/>
      <sheetName val="单位汇"/>
      <sheetName val="责任领导"/>
      <sheetName val="领导汇"/>
      <sheetName val="镇街"/>
      <sheetName val="分类"/>
      <sheetName val="责任 (2)"/>
      <sheetName val="责任"/>
      <sheetName val="固投"/>
      <sheetName val="领导"/>
      <sheetName val="杭东17"/>
      <sheetName val="陈晔 27"/>
      <sheetName val="胡振杰 12"/>
      <sheetName val="严可仕3"/>
      <sheetName val="杨新坚11"/>
      <sheetName val="Sheet1"/>
      <sheetName val="Sheet2"/>
      <sheetName val="AKMiF2x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原表"/>
      <sheetName val="陈晔"/>
      <sheetName val="省海洋在建"/>
      <sheetName val="省海洋前期"/>
      <sheetName val="新区"/>
    </sheetNames>
    <sheetDataSet>
      <sheetData sheetId="0"/>
      <sheetData sheetId="1">
        <row r="2">
          <cell r="G2" t="str">
            <v>竣工</v>
          </cell>
        </row>
        <row r="3">
          <cell r="G3" t="str">
            <v>正在进行长柄围堰破除和堵口段施工，斜坡段水上抛石、堆沙压载正在进行</v>
          </cell>
        </row>
        <row r="4">
          <cell r="G4" t="str">
            <v>室外工程（围墙、绿化、雨污管等）扫尾；室内装饰装修扫尾</v>
          </cell>
        </row>
        <row r="5">
          <cell r="G5" t="str">
            <v>幕墙龙骨已完成，干挂幕墙石材已基本完成</v>
          </cell>
        </row>
        <row r="6">
          <cell r="G6" t="str">
            <v>已竣工</v>
          </cell>
        </row>
        <row r="8">
          <cell r="G8" t="str">
            <v>竣工，验收完毕。</v>
          </cell>
        </row>
        <row r="10">
          <cell r="G10" t="str">
            <v>竣工，验收完毕</v>
          </cell>
        </row>
        <row r="11">
          <cell r="G11" t="str">
            <v>顶管完成长度1397米；6#工作井-7#接收井方向遇岩层，目前在清障施工。</v>
          </cell>
        </row>
        <row r="12">
          <cell r="G12" t="str">
            <v>反冲洗泵房滤池土方开挖，承台砖胎膜砌筑，滤池底板钢筋制安完成，模板安装完成40%，反冲洗泵房屋面模板安装完成80%。</v>
          </cell>
        </row>
        <row r="13">
          <cell r="G13" t="str">
            <v>君山西路北段道路工程：准备进行沥青铺设。亭江10号路改扩建工程：路基整平换填，桥梁施工。马尾体育馆北停车场：水稳层施工。</v>
          </cell>
        </row>
        <row r="14">
          <cell r="G14" t="str">
            <v>已基本完成串珠公园建设。雨洪调蓄池：已完成养护，正在建设管理用房；上游截污：河道东西两侧沿河截污已全部完成。</v>
          </cell>
        </row>
        <row r="15">
          <cell r="G15" t="str">
            <v>项目已竣工。</v>
          </cell>
        </row>
        <row r="17">
          <cell r="G17" t="str">
            <v>1、正在进行防水施工、新发现楼板裂缝，楼板修复周期延长2、启动门窗及外墙施工采购。3、工人已进场结构加固</v>
          </cell>
        </row>
        <row r="18">
          <cell r="G18" t="str">
            <v>本周搬入PVD和CVD设备，各设备厂商正进行装机调机。</v>
          </cell>
        </row>
        <row r="19">
          <cell r="G19" t="str">
            <v>上部十四层施工。</v>
          </cell>
        </row>
        <row r="20">
          <cell r="G20" t="str">
            <v>与琅岐镇政府对接交付手续。</v>
          </cell>
        </row>
        <row r="21">
          <cell r="G21" t="str">
            <v>项目已竣工</v>
          </cell>
        </row>
        <row r="22">
          <cell r="G22" t="str">
            <v>项目业主积极与央企开展投资合作，正在密切跟踪项目合作推进情况。</v>
          </cell>
        </row>
        <row r="23">
          <cell r="G23" t="str">
            <v>目前，该项目已竣工。</v>
          </cell>
        </row>
        <row r="24">
          <cell r="G24" t="str">
            <v>三期主体结构已全部封顶.</v>
          </cell>
        </row>
        <row r="25">
          <cell r="G25" t="str">
            <v>69地块已单竣；70地块：结构封顶,砌体。</v>
          </cell>
        </row>
        <row r="26">
          <cell r="G26" t="str">
            <v>项目已竣工。</v>
          </cell>
        </row>
        <row r="27">
          <cell r="G27" t="str">
            <v>B-III：B15~B21、A1~A11、B6、B7、B8、B9、B10、B11、B22、B23已落架，B1~B3砌体施工，B12、B13、B5墙体粉刷施工。</v>
          </cell>
        </row>
        <row r="28">
          <cell r="G28" t="str">
            <v>项目已竣工</v>
          </cell>
        </row>
        <row r="29">
          <cell r="G29" t="str">
            <v>项目已竣工。</v>
          </cell>
        </row>
        <row r="30">
          <cell r="G30" t="str">
            <v>项目已竣工</v>
          </cell>
        </row>
        <row r="31">
          <cell r="G31" t="str">
            <v>上部建设</v>
          </cell>
        </row>
        <row r="32">
          <cell r="G32" t="str">
            <v>冷库地下室开挖及基坑支护工作已完成，正在地下室一层水泥灌注；办公楼进行开挖及基坑支护工作</v>
          </cell>
        </row>
        <row r="33">
          <cell r="G33" t="str">
            <v>1#十一层墙柱十二层模板安装、2#楼十五层墙柱砼浇注完成，砌体施工，外幕墙施工。
</v>
          </cell>
        </row>
        <row r="34">
          <cell r="G34" t="str">
            <v>高层1#-7#外立面施工；8#-15#主体结构封顶，砌体施工完成，内外墙粉刷施工，17#-29#外立面施工</v>
          </cell>
        </row>
        <row r="35">
          <cell r="G35" t="str">
            <v>1#-6#、17#、18#、20#-39#、50#-89#桩基施工完成65%，
7#-13#、19#主体结构施工完成70%；</v>
          </cell>
        </row>
        <row r="36">
          <cell r="G36" t="str">
            <v>1、地下室底板垫层施工完成；2、现进行底板施工中；</v>
          </cell>
        </row>
        <row r="37">
          <cell r="G37" t="str">
            <v>项目已竣工</v>
          </cell>
        </row>
        <row r="38">
          <cell r="G38" t="str">
            <v>项目已竣工</v>
          </cell>
        </row>
        <row r="39">
          <cell r="G39" t="str">
            <v>部分竣工，亭江中学二期土石方开挖，挡墙施工。</v>
          </cell>
        </row>
        <row r="41">
          <cell r="G41" t="str">
            <v>桩基施工</v>
          </cell>
        </row>
        <row r="42">
          <cell r="G42" t="str">
            <v>1#楼十六层至二十一层砼浇筑完成，三层砌体施工完成；3#楼出入口挡墙砼浇筑完成。</v>
          </cell>
        </row>
        <row r="43">
          <cell r="G43" t="str">
            <v>正在进行土方开挖，砍桩，抽水，清理承台。</v>
          </cell>
        </row>
        <row r="44">
          <cell r="G44" t="str">
            <v>已竣工，验收完毕。</v>
          </cell>
        </row>
        <row r="45">
          <cell r="G45" t="str">
            <v>竣工</v>
          </cell>
        </row>
        <row r="47">
          <cell r="G47" t="str">
            <v>监理合同已经签订，现场正在搭建临时设施。</v>
          </cell>
        </row>
        <row r="48">
          <cell r="G48" t="str">
            <v>完成K600-K660段回填；进行K600-K660段CFG桩试机。 </v>
          </cell>
        </row>
        <row r="49">
          <cell r="G49" t="str">
            <v>正在施工中。</v>
          </cell>
        </row>
        <row r="50">
          <cell r="G50" t="str">
            <v>正在进行选线工作。</v>
          </cell>
        </row>
        <row r="51">
          <cell r="G51" t="str">
            <v>水泥搅拌桩37446米</v>
          </cell>
        </row>
        <row r="52">
          <cell r="G52" t="str">
            <v>待马尾镇完成项目用地范围内房屋征收工作后进行后续工作，现暂缓实施。</v>
          </cell>
        </row>
        <row r="53">
          <cell r="G53" t="str">
            <v>1#桥2-5 #墩桩基入岩。</v>
          </cell>
        </row>
        <row r="54">
          <cell r="G54" t="str">
            <v>高压旋喷桩6468米，水泥搅拌桩34615米</v>
          </cell>
        </row>
        <row r="55">
          <cell r="G55" t="str">
            <v>正在对海洲海域进行征迁评估。（项目已暂缓）</v>
          </cell>
        </row>
        <row r="56">
          <cell r="G56" t="str">
            <v>在进行生产设备采购，设备已到位，安装中。</v>
          </cell>
        </row>
        <row r="57">
          <cell r="G57" t="str">
            <v>技改已开始。施工合同已签订，施工许可证基本办理完成，施工队现已进场平整地块。</v>
          </cell>
        </row>
        <row r="58">
          <cell r="G58" t="str">
            <v>项目已竣工。</v>
          </cell>
        </row>
        <row r="59">
          <cell r="G59" t="str">
            <v>试桩清表</v>
          </cell>
        </row>
        <row r="60">
          <cell r="G60" t="str">
            <v>打桩机施工：管桩：657根，方桩403；支护施工</v>
          </cell>
        </row>
        <row r="61">
          <cell r="G61" t="str">
            <v>6#7#8#9#楼落架，2#3#5#10#11#楼外墙粉刷完成50%，1#楼未开工（市政规划路未施工完成故影响1#楼施工）。</v>
          </cell>
        </row>
        <row r="62">
          <cell r="G62" t="str">
            <v>已签约完成4450户</v>
          </cell>
        </row>
        <row r="63">
          <cell r="G63" t="str">
            <v>正在对海洲海域进行征迁评估。（项目已暂缓）</v>
          </cell>
        </row>
        <row r="64">
          <cell r="G64" t="str">
            <v>正在编制方案</v>
          </cell>
        </row>
        <row r="65">
          <cell r="G65" t="str">
            <v>设备采购中，部分已开始安装。</v>
          </cell>
        </row>
        <row r="66">
          <cell r="G66" t="str">
            <v>目前土地证、用地规划许可证，规划总平及方案、工规许可证、招投标、以及施工许可证已完成</v>
          </cell>
        </row>
        <row r="67">
          <cell r="G67" t="str">
            <v>公司已设立，等待地块挂牌。</v>
          </cell>
        </row>
        <row r="68">
          <cell r="G68" t="str">
            <v>前期准备中</v>
          </cell>
        </row>
        <row r="69">
          <cell r="G69" t="str">
            <v>规划审批进行中</v>
          </cell>
        </row>
        <row r="70">
          <cell r="G70" t="str">
            <v>协调用地置换问题。</v>
          </cell>
        </row>
        <row r="71">
          <cell r="G71" t="str">
            <v>前期准备中</v>
          </cell>
        </row>
        <row r="72">
          <cell r="G72" t="str">
            <v>待进一步确定建设方案</v>
          </cell>
        </row>
        <row r="73">
          <cell r="G73" t="str">
            <v>11月9日已签署正式协议，在研究启动区项目（望江楼改造项目）商业模型。</v>
          </cell>
        </row>
        <row r="74">
          <cell r="G74" t="str">
            <v>征地中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83"/>
  <sheetViews>
    <sheetView tabSelected="1" view="pageBreakPreview" zoomScaleNormal="100" workbookViewId="0">
      <pane xSplit="3" ySplit="3" topLeftCell="D4" activePane="bottomRight" state="frozen"/>
      <selection/>
      <selection pane="topRight"/>
      <selection pane="bottomLeft"/>
      <selection pane="bottomRight" activeCell="I6" sqref="I6"/>
    </sheetView>
  </sheetViews>
  <sheetFormatPr defaultColWidth="8" defaultRowHeight="14.25"/>
  <cols>
    <col min="1" max="1" width="3.875" style="3" customWidth="1"/>
    <col min="2" max="2" width="5" style="4" hidden="1" customWidth="1"/>
    <col min="3" max="3" width="13.625" style="3" customWidth="1"/>
    <col min="4" max="4" width="36.875" style="3" customWidth="1"/>
    <col min="5" max="5" width="5.25" style="3" customWidth="1"/>
    <col min="6" max="6" width="36.375" style="5" customWidth="1"/>
    <col min="7" max="7" width="8" style="3" customWidth="1"/>
    <col min="8" max="227" width="8" style="3"/>
    <col min="228" max="16384" width="8" style="2"/>
  </cols>
  <sheetData>
    <row r="1" s="1" customFormat="1" ht="25.5" spans="1:6">
      <c r="A1" s="6" t="s">
        <v>0</v>
      </c>
      <c r="B1" s="6"/>
      <c r="C1" s="6"/>
      <c r="D1" s="6"/>
      <c r="E1" s="6"/>
      <c r="F1" s="6"/>
    </row>
    <row r="2" ht="22.5" spans="1:6">
      <c r="A2" s="7" t="s">
        <v>1</v>
      </c>
      <c r="B2" s="8"/>
      <c r="C2" s="7" t="s">
        <v>2</v>
      </c>
      <c r="D2" s="7" t="s">
        <v>3</v>
      </c>
      <c r="E2" s="7" t="s">
        <v>4</v>
      </c>
      <c r="F2" s="9" t="s">
        <v>5</v>
      </c>
    </row>
    <row r="3" spans="1:6">
      <c r="A3" s="10" t="s">
        <v>6</v>
      </c>
      <c r="B3" s="11"/>
      <c r="C3" s="12"/>
      <c r="D3" s="13">
        <f>COUNT(A4:A48)</f>
        <v>45</v>
      </c>
      <c r="E3" s="14"/>
      <c r="F3" s="15"/>
    </row>
    <row r="4" ht="33.75" spans="1:6">
      <c r="A4" s="16">
        <f>IF(C4="","",COUNTA($C$4:C4))</f>
        <v>1</v>
      </c>
      <c r="B4" s="17"/>
      <c r="C4" s="18" t="s">
        <v>7</v>
      </c>
      <c r="D4" s="18" t="s">
        <v>8</v>
      </c>
      <c r="E4" s="19" t="s">
        <v>9</v>
      </c>
      <c r="F4" s="20" t="str">
        <f>[4]原表!G6</f>
        <v>已竣工</v>
      </c>
    </row>
    <row r="5" ht="33.75" spans="1:6">
      <c r="A5" s="16">
        <f>IF(C5="","",COUNTA($C$4:C5))</f>
        <v>2</v>
      </c>
      <c r="B5" s="17"/>
      <c r="C5" s="18" t="s">
        <v>10</v>
      </c>
      <c r="D5" s="18" t="s">
        <v>11</v>
      </c>
      <c r="E5" s="19" t="s">
        <v>12</v>
      </c>
      <c r="F5" s="21" t="s">
        <v>13</v>
      </c>
    </row>
    <row r="6" ht="22.5" spans="1:6">
      <c r="A6" s="16">
        <f>IF(C6="","",COUNTA($C$4:C6))</f>
        <v>3</v>
      </c>
      <c r="B6" s="17"/>
      <c r="C6" s="18" t="s">
        <v>14</v>
      </c>
      <c r="D6" s="18" t="s">
        <v>15</v>
      </c>
      <c r="E6" s="19" t="s">
        <v>16</v>
      </c>
      <c r="F6" s="22" t="s">
        <v>17</v>
      </c>
    </row>
    <row r="7" ht="33.75" spans="1:6">
      <c r="A7" s="16">
        <f>IF(C7="","",COUNTA($C$4:C7))</f>
        <v>4</v>
      </c>
      <c r="B7" s="17"/>
      <c r="C7" s="18" t="s">
        <v>18</v>
      </c>
      <c r="D7" s="18" t="s">
        <v>19</v>
      </c>
      <c r="E7" s="19" t="s">
        <v>12</v>
      </c>
      <c r="F7" s="23" t="str">
        <f>[4]原表!G13</f>
        <v>君山西路北段道路工程：准备进行沥青铺设。亭江10号路改扩建工程：路基整平换填，桥梁施工。马尾体育馆北停车场：水稳层施工。</v>
      </c>
    </row>
    <row r="8" ht="33.75" spans="1:6">
      <c r="A8" s="16">
        <f>IF(C8="","",COUNTA($C$4:C8))</f>
        <v>5</v>
      </c>
      <c r="B8" s="17"/>
      <c r="C8" s="18" t="s">
        <v>20</v>
      </c>
      <c r="D8" s="18" t="s">
        <v>21</v>
      </c>
      <c r="E8" s="19" t="s">
        <v>22</v>
      </c>
      <c r="F8" s="23" t="str">
        <f>[4]原表!G10</f>
        <v>竣工，验收完毕</v>
      </c>
    </row>
    <row r="9" ht="45" spans="1:6">
      <c r="A9" s="16">
        <f>IF(C9="","",COUNTA($C$4:C9))</f>
        <v>6</v>
      </c>
      <c r="B9" s="17"/>
      <c r="C9" s="18" t="s">
        <v>23</v>
      </c>
      <c r="D9" s="18" t="s">
        <v>24</v>
      </c>
      <c r="E9" s="19" t="s">
        <v>22</v>
      </c>
      <c r="F9" s="23" t="str">
        <f>[4]原表!G8</f>
        <v>竣工，验收完毕。</v>
      </c>
    </row>
    <row r="10" ht="22.5" spans="1:6">
      <c r="A10" s="16">
        <f>IF(C10="","",COUNTA($C$4:C10))</f>
        <v>7</v>
      </c>
      <c r="B10" s="17"/>
      <c r="C10" s="18" t="s">
        <v>25</v>
      </c>
      <c r="D10" s="18" t="s">
        <v>26</v>
      </c>
      <c r="E10" s="19" t="s">
        <v>27</v>
      </c>
      <c r="F10" s="23" t="str">
        <f>[4]原表!G4</f>
        <v>室外工程（围墙、绿化、雨污管等）扫尾；室内装饰装修扫尾</v>
      </c>
    </row>
    <row r="11" ht="33.75" spans="1:6">
      <c r="A11" s="16">
        <f>IF(C11="","",COUNTA($C$4:C11))</f>
        <v>8</v>
      </c>
      <c r="B11" s="17"/>
      <c r="C11" s="18" t="s">
        <v>28</v>
      </c>
      <c r="D11" s="18" t="s">
        <v>29</v>
      </c>
      <c r="E11" s="19" t="s">
        <v>27</v>
      </c>
      <c r="F11" s="23" t="str">
        <f>[4]原表!G12</f>
        <v>反冲洗泵房滤池土方开挖，承台砖胎膜砌筑，滤池底板钢筋制安完成，模板安装完成40%，反冲洗泵房屋面模板安装完成80%。</v>
      </c>
    </row>
    <row r="12" ht="33.75" spans="1:6">
      <c r="A12" s="16">
        <f>IF(C12="","",COUNTA($C$4:C12))</f>
        <v>9</v>
      </c>
      <c r="B12" s="17"/>
      <c r="C12" s="18" t="s">
        <v>30</v>
      </c>
      <c r="D12" s="18" t="s">
        <v>31</v>
      </c>
      <c r="E12" s="19" t="s">
        <v>27</v>
      </c>
      <c r="F12" s="22" t="str">
        <f>[4]原表!G11</f>
        <v>顶管完成长度1397米；6#工作井-7#接收井方向遇岩层，目前在清障施工。</v>
      </c>
    </row>
    <row r="13" ht="56.25" spans="1:6">
      <c r="A13" s="16">
        <f>IF(C13="","",COUNTA($C$4:C13))</f>
        <v>10</v>
      </c>
      <c r="B13" s="17"/>
      <c r="C13" s="18" t="s">
        <v>32</v>
      </c>
      <c r="D13" s="18" t="s">
        <v>33</v>
      </c>
      <c r="E13" s="19" t="s">
        <v>34</v>
      </c>
      <c r="F13" s="23" t="str">
        <f>[4]原表!G5</f>
        <v>幕墙龙骨已完成，干挂幕墙石材已基本完成</v>
      </c>
    </row>
    <row r="14" ht="45" spans="1:6">
      <c r="A14" s="16">
        <f>IF(C14="","",COUNTA($C$4:C14))</f>
        <v>11</v>
      </c>
      <c r="B14" s="17"/>
      <c r="C14" s="18" t="s">
        <v>35</v>
      </c>
      <c r="D14" s="18" t="s">
        <v>36</v>
      </c>
      <c r="E14" s="19" t="s">
        <v>37</v>
      </c>
      <c r="F14" s="23" t="str">
        <f>[4]原表!G3</f>
        <v>正在进行长柄围堰破除和堵口段施工，斜坡段水上抛石、堆沙压载正在进行</v>
      </c>
    </row>
    <row r="15" ht="45" spans="1:6">
      <c r="A15" s="16">
        <f>IF(C15="","",COUNTA($C$4:C15))</f>
        <v>12</v>
      </c>
      <c r="B15" s="17"/>
      <c r="C15" s="18" t="s">
        <v>38</v>
      </c>
      <c r="D15" s="18" t="s">
        <v>39</v>
      </c>
      <c r="E15" s="19" t="s">
        <v>9</v>
      </c>
      <c r="F15" s="24" t="str">
        <f>[4]原表!G2</f>
        <v>竣工</v>
      </c>
    </row>
    <row r="16" ht="33.75" spans="1:6">
      <c r="A16" s="16">
        <f>IF(C16="","",COUNTA($C$4:C16))</f>
        <v>13</v>
      </c>
      <c r="B16" s="17"/>
      <c r="C16" s="18" t="s">
        <v>40</v>
      </c>
      <c r="D16" s="18" t="s">
        <v>41</v>
      </c>
      <c r="E16" s="19" t="s">
        <v>22</v>
      </c>
      <c r="F16" s="23" t="str">
        <f>[4]原表!G14</f>
        <v>已基本完成串珠公园建设。雨洪调蓄池：已完成养护，正在建设管理用房；上游截污：河道东西两侧沿河截污已全部完成。</v>
      </c>
    </row>
    <row r="17" ht="33.75" spans="1:6">
      <c r="A17" s="16">
        <f>IF(C17="","",COUNTA($C$4:C17))</f>
        <v>14</v>
      </c>
      <c r="B17" s="17"/>
      <c r="C17" s="18" t="s">
        <v>42</v>
      </c>
      <c r="D17" s="18" t="s">
        <v>43</v>
      </c>
      <c r="E17" s="19" t="s">
        <v>9</v>
      </c>
      <c r="F17" s="25" t="str">
        <f>[4]原表!G15</f>
        <v>项目已竣工。</v>
      </c>
    </row>
    <row r="18" ht="45" spans="1:6">
      <c r="A18" s="16">
        <f>IF(C18="","",COUNTA($C$4:C18))</f>
        <v>15</v>
      </c>
      <c r="B18" s="17"/>
      <c r="C18" s="18" t="s">
        <v>44</v>
      </c>
      <c r="D18" s="18" t="s">
        <v>45</v>
      </c>
      <c r="E18" s="19" t="s">
        <v>46</v>
      </c>
      <c r="F18" s="23" t="str">
        <f>[4]原表!G22</f>
        <v>项目业主积极与央企开展投资合作，正在密切跟踪项目合作推进情况。</v>
      </c>
    </row>
    <row r="19" ht="22.5" spans="1:6">
      <c r="A19" s="16">
        <f>IF(C19="","",COUNTA($C$4:C19))</f>
        <v>16</v>
      </c>
      <c r="B19" s="17"/>
      <c r="C19" s="18" t="s">
        <v>47</v>
      </c>
      <c r="D19" s="18" t="s">
        <v>48</v>
      </c>
      <c r="E19" s="19" t="s">
        <v>46</v>
      </c>
      <c r="F19" s="23" t="str">
        <f>[4]原表!G23</f>
        <v>目前，该项目已竣工。</v>
      </c>
    </row>
    <row r="20" ht="22.5" spans="1:6">
      <c r="A20" s="16">
        <f>IF(C20="","",COUNTA($C$4:C20))</f>
        <v>17</v>
      </c>
      <c r="B20" s="17"/>
      <c r="C20" s="18" t="s">
        <v>49</v>
      </c>
      <c r="D20" s="18" t="s">
        <v>50</v>
      </c>
      <c r="E20" s="19" t="s">
        <v>16</v>
      </c>
      <c r="F20" s="23" t="str">
        <f>[4]原表!G21</f>
        <v>项目已竣工</v>
      </c>
    </row>
    <row r="21" ht="22.5" spans="1:6">
      <c r="A21" s="16">
        <f>IF(C21="","",COUNTA($C$4:C21))</f>
        <v>18</v>
      </c>
      <c r="B21" s="17"/>
      <c r="C21" s="18" t="s">
        <v>51</v>
      </c>
      <c r="D21" s="18" t="s">
        <v>52</v>
      </c>
      <c r="E21" s="19" t="s">
        <v>53</v>
      </c>
      <c r="F21" s="23" t="str">
        <f>[4]原表!G24</f>
        <v>三期主体结构已全部封顶.</v>
      </c>
    </row>
    <row r="22" ht="45" spans="1:6">
      <c r="A22" s="16">
        <f>IF(C22="","",COUNTA($C$4:C22))</f>
        <v>19</v>
      </c>
      <c r="B22" s="17"/>
      <c r="C22" s="18" t="s">
        <v>54</v>
      </c>
      <c r="D22" s="18" t="s">
        <v>55</v>
      </c>
      <c r="E22" s="19" t="s">
        <v>56</v>
      </c>
      <c r="F22" s="23" t="str">
        <f>[4]原表!G25</f>
        <v>69地块已单竣；70地块：结构封顶,砌体。</v>
      </c>
    </row>
    <row r="23" ht="22.5" spans="1:6">
      <c r="A23" s="16">
        <f>IF(C23="","",COUNTA($C$4:C23))</f>
        <v>20</v>
      </c>
      <c r="B23" s="17"/>
      <c r="C23" s="18" t="s">
        <v>57</v>
      </c>
      <c r="D23" s="18" t="s">
        <v>58</v>
      </c>
      <c r="E23" s="19" t="s">
        <v>16</v>
      </c>
      <c r="F23" s="23" t="str">
        <f>[4]原表!G26</f>
        <v>项目已竣工。</v>
      </c>
    </row>
    <row r="24" ht="45" spans="1:6">
      <c r="A24" s="16">
        <f>IF(C24="","",COUNTA($C$4:C24))</f>
        <v>21</v>
      </c>
      <c r="B24" s="17"/>
      <c r="C24" s="18" t="s">
        <v>59</v>
      </c>
      <c r="D24" s="18" t="s">
        <v>60</v>
      </c>
      <c r="E24" s="19" t="s">
        <v>61</v>
      </c>
      <c r="F24" s="23" t="str">
        <f>[4]原表!G27</f>
        <v>B-III：B15~B21、A1~A11、B6、B7、B8、B9、B10、B11、B22、B23已落架，B1~B3砌体施工，B12、B13、B5墙体粉刷施工。</v>
      </c>
    </row>
    <row r="25" ht="45" spans="1:6">
      <c r="A25" s="16">
        <f>IF(C25="","",COUNTA($C$4:C25))</f>
        <v>22</v>
      </c>
      <c r="B25" s="17"/>
      <c r="C25" s="18" t="s">
        <v>62</v>
      </c>
      <c r="D25" s="18" t="s">
        <v>63</v>
      </c>
      <c r="E25" s="19" t="s">
        <v>16</v>
      </c>
      <c r="F25" s="23" t="str">
        <f>[4]原表!G28</f>
        <v>项目已竣工</v>
      </c>
    </row>
    <row r="26" ht="22.5" spans="1:6">
      <c r="A26" s="16">
        <f>IF(C26="","",COUNTA($C$4:C26))</f>
        <v>23</v>
      </c>
      <c r="B26" s="17"/>
      <c r="C26" s="18" t="s">
        <v>64</v>
      </c>
      <c r="D26" s="18" t="s">
        <v>65</v>
      </c>
      <c r="E26" s="19" t="s">
        <v>9</v>
      </c>
      <c r="F26" s="23" t="str">
        <f>[4]原表!G29</f>
        <v>项目已竣工。</v>
      </c>
    </row>
    <row r="27" ht="22.5" spans="1:6">
      <c r="A27" s="16">
        <f>IF(C27="","",COUNTA($C$4:C27))</f>
        <v>24</v>
      </c>
      <c r="B27" s="17"/>
      <c r="C27" s="18" t="s">
        <v>66</v>
      </c>
      <c r="D27" s="18" t="s">
        <v>67</v>
      </c>
      <c r="E27" s="19" t="s">
        <v>9</v>
      </c>
      <c r="F27" s="23" t="str">
        <f>[4]原表!G20</f>
        <v>与琅岐镇政府对接交付手续。</v>
      </c>
    </row>
    <row r="28" ht="22.5" spans="1:6">
      <c r="A28" s="16">
        <f>IF(C28="","",COUNTA($C$4:C28))</f>
        <v>25</v>
      </c>
      <c r="B28" s="17"/>
      <c r="C28" s="18" t="s">
        <v>68</v>
      </c>
      <c r="D28" s="18" t="s">
        <v>69</v>
      </c>
      <c r="E28" s="19" t="s">
        <v>9</v>
      </c>
      <c r="F28" s="20" t="str">
        <f>[4]原表!G30</f>
        <v>项目已竣工</v>
      </c>
    </row>
    <row r="29" ht="45" spans="1:6">
      <c r="A29" s="16">
        <f>IF(C29="","",COUNTA($C$4:C29))</f>
        <v>26</v>
      </c>
      <c r="B29" s="17"/>
      <c r="C29" s="18" t="s">
        <v>70</v>
      </c>
      <c r="D29" s="18" t="s">
        <v>71</v>
      </c>
      <c r="E29" s="19" t="s">
        <v>72</v>
      </c>
      <c r="F29" s="26" t="str">
        <f>[4]原表!G32</f>
        <v>冷库地下室开挖及基坑支护工作已完成，正在地下室一层水泥灌注；办公楼进行开挖及基坑支护工作</v>
      </c>
    </row>
    <row r="30" ht="33.75" spans="1:6">
      <c r="A30" s="16">
        <f>IF(C30="","",COUNTA($C$4:C30))</f>
        <v>27</v>
      </c>
      <c r="B30" s="17"/>
      <c r="C30" s="18" t="s">
        <v>73</v>
      </c>
      <c r="D30" s="18" t="s">
        <v>74</v>
      </c>
      <c r="E30" s="19" t="s">
        <v>72</v>
      </c>
      <c r="F30" s="23" t="s">
        <v>75</v>
      </c>
    </row>
    <row r="31" ht="45" spans="1:6">
      <c r="A31" s="16">
        <f>IF(C31="","",COUNTA($C$4:C31))</f>
        <v>28</v>
      </c>
      <c r="B31" s="17"/>
      <c r="C31" s="18" t="s">
        <v>76</v>
      </c>
      <c r="D31" s="18" t="s">
        <v>77</v>
      </c>
      <c r="E31" s="19" t="s">
        <v>27</v>
      </c>
      <c r="F31" s="24" t="str">
        <f>[4]原表!G33</f>
        <v>1#十一层墙柱十二层模板安装、2#楼十五层墙柱砼浇注完成，砌体施工，外幕墙施工。
</v>
      </c>
    </row>
    <row r="32" ht="33.75" spans="1:6">
      <c r="A32" s="16">
        <f>IF(C32="","",COUNTA($C$4:C32))</f>
        <v>29</v>
      </c>
      <c r="B32" s="17"/>
      <c r="C32" s="18" t="s">
        <v>78</v>
      </c>
      <c r="D32" s="18" t="s">
        <v>79</v>
      </c>
      <c r="E32" s="19" t="s">
        <v>27</v>
      </c>
      <c r="F32" s="23" t="str">
        <f>[4]原表!G17</f>
        <v>1、正在进行防水施工、新发现楼板裂缝，楼板修复周期延长2、启动门窗及外墙施工采购。3、工人已进场结构加固</v>
      </c>
    </row>
    <row r="33" ht="33.75" spans="1:6">
      <c r="A33" s="16">
        <f>IF(C33="","",COUNTA($C$4:C33))</f>
        <v>30</v>
      </c>
      <c r="B33" s="17"/>
      <c r="C33" s="18" t="s">
        <v>80</v>
      </c>
      <c r="D33" s="18" t="s">
        <v>81</v>
      </c>
      <c r="E33" s="19" t="s">
        <v>27</v>
      </c>
      <c r="F33" s="23" t="str">
        <f>[4]原表!G18</f>
        <v>本周搬入PVD和CVD设备，各设备厂商正进行装机调机。</v>
      </c>
    </row>
    <row r="34" ht="33.75" spans="1:6">
      <c r="A34" s="16">
        <f>IF(C34="","",COUNTA($C$4:C34))</f>
        <v>31</v>
      </c>
      <c r="B34" s="17"/>
      <c r="C34" s="18" t="s">
        <v>82</v>
      </c>
      <c r="D34" s="18" t="s">
        <v>83</v>
      </c>
      <c r="E34" s="19" t="s">
        <v>72</v>
      </c>
      <c r="F34" s="23" t="str">
        <f>[4]原表!G19</f>
        <v>上部十四层施工。</v>
      </c>
    </row>
    <row r="35" ht="33.75" spans="1:6">
      <c r="A35" s="16">
        <f>IF(C35="","",COUNTA($C$4:C35))</f>
        <v>32</v>
      </c>
      <c r="B35" s="17"/>
      <c r="C35" s="18" t="s">
        <v>84</v>
      </c>
      <c r="D35" s="18" t="s">
        <v>85</v>
      </c>
      <c r="E35" s="19" t="s">
        <v>72</v>
      </c>
      <c r="F35" s="20" t="str">
        <f>[4]原表!G34</f>
        <v>高层1#-7#外立面施工；8#-15#主体结构封顶，砌体施工完成，内外墙粉刷施工，17#-29#外立面施工</v>
      </c>
    </row>
    <row r="36" ht="22.5" spans="1:6">
      <c r="A36" s="16">
        <f>IF(C36="","",COUNTA($C$4:C36))</f>
        <v>33</v>
      </c>
      <c r="B36" s="17"/>
      <c r="C36" s="18" t="s">
        <v>86</v>
      </c>
      <c r="D36" s="18" t="s">
        <v>87</v>
      </c>
      <c r="E36" s="19" t="s">
        <v>27</v>
      </c>
      <c r="F36" s="22" t="str">
        <f>[4]原表!G36</f>
        <v>1、地下室底板垫层施工完成；2、现进行底板施工中；</v>
      </c>
    </row>
    <row r="37" ht="22.5" spans="1:6">
      <c r="A37" s="16">
        <f>IF(C37="","",COUNTA($C$4:C37))</f>
        <v>34</v>
      </c>
      <c r="B37" s="17"/>
      <c r="C37" s="18" t="s">
        <v>88</v>
      </c>
      <c r="D37" s="18" t="s">
        <v>89</v>
      </c>
      <c r="E37" s="19" t="s">
        <v>27</v>
      </c>
      <c r="F37" s="27" t="str">
        <f>[4]原表!G31</f>
        <v>上部建设</v>
      </c>
    </row>
    <row r="38" ht="33.75" spans="1:6">
      <c r="A38" s="16">
        <f>IF(C38="","",COUNTA($C$4:C38))</f>
        <v>35</v>
      </c>
      <c r="B38" s="17"/>
      <c r="C38" s="18" t="s">
        <v>90</v>
      </c>
      <c r="D38" s="15" t="s">
        <v>91</v>
      </c>
      <c r="E38" s="28" t="s">
        <v>9</v>
      </c>
      <c r="F38" s="27" t="str">
        <f>[4]原表!G45</f>
        <v>竣工</v>
      </c>
    </row>
    <row r="39" ht="45" spans="1:6">
      <c r="A39" s="16">
        <f>IF(C39="","",COUNTA($C$4:C39))</f>
        <v>36</v>
      </c>
      <c r="B39" s="17"/>
      <c r="C39" s="18" t="s">
        <v>92</v>
      </c>
      <c r="D39" s="15" t="s">
        <v>93</v>
      </c>
      <c r="E39" s="28" t="s">
        <v>94</v>
      </c>
      <c r="F39" s="27" t="str">
        <f>[4]原表!G44</f>
        <v>已竣工，验收完毕。</v>
      </c>
    </row>
    <row r="40" ht="33.75" spans="1:6">
      <c r="A40" s="16">
        <f>IF(C40="","",COUNTA($C$4:C40))</f>
        <v>37</v>
      </c>
      <c r="B40" s="17"/>
      <c r="C40" s="18" t="s">
        <v>95</v>
      </c>
      <c r="D40" s="18" t="s">
        <v>96</v>
      </c>
      <c r="E40" s="19" t="s">
        <v>97</v>
      </c>
      <c r="F40" s="22" t="str">
        <f>[4]原表!G42</f>
        <v>1#楼十六层至二十一层砼浇筑完成，三层砌体施工完成；3#楼出入口挡墙砼浇筑完成。</v>
      </c>
    </row>
    <row r="41" ht="22.5" spans="1:6">
      <c r="A41" s="16">
        <f>IF(C41="","",COUNTA($C$4:C41))</f>
        <v>38</v>
      </c>
      <c r="B41" s="17"/>
      <c r="C41" s="18" t="s">
        <v>98</v>
      </c>
      <c r="D41" s="18" t="s">
        <v>99</v>
      </c>
      <c r="E41" s="19" t="s">
        <v>72</v>
      </c>
      <c r="F41" s="23" t="str">
        <f>[4]原表!G47</f>
        <v>监理合同已经签订，现场正在搭建临时设施。</v>
      </c>
    </row>
    <row r="42" ht="33.75" spans="1:6">
      <c r="A42" s="16">
        <f>IF(C42="","",COUNTA($C$4:C42))</f>
        <v>39</v>
      </c>
      <c r="B42" s="17"/>
      <c r="C42" s="18" t="s">
        <v>100</v>
      </c>
      <c r="D42" s="18" t="s">
        <v>101</v>
      </c>
      <c r="E42" s="19" t="s">
        <v>27</v>
      </c>
      <c r="F42" s="23" t="s">
        <v>102</v>
      </c>
    </row>
    <row r="43" ht="22.5" spans="1:6">
      <c r="A43" s="16">
        <f>IF(C43="","",COUNTA($C$4:C43))</f>
        <v>40</v>
      </c>
      <c r="B43" s="17"/>
      <c r="C43" s="18" t="s">
        <v>103</v>
      </c>
      <c r="D43" s="18" t="s">
        <v>104</v>
      </c>
      <c r="E43" s="19" t="s">
        <v>72</v>
      </c>
      <c r="F43" s="23" t="str">
        <f>[4]原表!G43</f>
        <v>正在进行土方开挖，砍桩，抽水，清理承台。</v>
      </c>
    </row>
    <row r="44" ht="22.5" spans="1:6">
      <c r="A44" s="16">
        <f>IF(C44="","",COUNTA($C$4:C44))</f>
        <v>41</v>
      </c>
      <c r="B44" s="17"/>
      <c r="C44" s="18" t="s">
        <v>105</v>
      </c>
      <c r="D44" s="18" t="s">
        <v>106</v>
      </c>
      <c r="E44" s="19" t="s">
        <v>22</v>
      </c>
      <c r="F44" s="23" t="s">
        <v>75</v>
      </c>
    </row>
    <row r="45" ht="45" spans="1:6">
      <c r="A45" s="16">
        <f>IF(C45="","",COUNTA($C$4:C45))</f>
        <v>42</v>
      </c>
      <c r="B45" s="17"/>
      <c r="C45" s="18" t="s">
        <v>107</v>
      </c>
      <c r="D45" s="18" t="s">
        <v>108</v>
      </c>
      <c r="E45" s="19" t="s">
        <v>27</v>
      </c>
      <c r="F45" s="23" t="str">
        <f>[4]原表!G41</f>
        <v>桩基施工</v>
      </c>
    </row>
    <row r="46" ht="33.75" spans="1:6">
      <c r="A46" s="16">
        <f>IF(C46="","",COUNTA($C$4:C46))</f>
        <v>43</v>
      </c>
      <c r="B46" s="17"/>
      <c r="C46" s="18" t="s">
        <v>109</v>
      </c>
      <c r="D46" s="18" t="s">
        <v>110</v>
      </c>
      <c r="E46" s="19" t="s">
        <v>97</v>
      </c>
      <c r="F46" s="23" t="str">
        <f>[4]原表!G39</f>
        <v>部分竣工，亭江中学二期土石方开挖，挡墙施工。</v>
      </c>
    </row>
    <row r="47" ht="33.75" spans="1:6">
      <c r="A47" s="16">
        <f>IF(C47="","",COUNTA($C$4:C47))</f>
        <v>44</v>
      </c>
      <c r="B47" s="17"/>
      <c r="C47" s="18" t="s">
        <v>111</v>
      </c>
      <c r="D47" s="18" t="s">
        <v>112</v>
      </c>
      <c r="E47" s="19" t="s">
        <v>27</v>
      </c>
      <c r="F47" s="23" t="str">
        <f>[4]原表!G37</f>
        <v>项目已竣工</v>
      </c>
    </row>
    <row r="48" ht="22.5" spans="1:6">
      <c r="A48" s="16">
        <f>IF(C48="","",COUNTA($C$4:C48))</f>
        <v>45</v>
      </c>
      <c r="B48" s="17"/>
      <c r="C48" s="18" t="s">
        <v>113</v>
      </c>
      <c r="D48" s="18" t="s">
        <v>114</v>
      </c>
      <c r="E48" s="19" t="s">
        <v>16</v>
      </c>
      <c r="F48" s="23" t="str">
        <f>[4]原表!G38</f>
        <v>项目已竣工</v>
      </c>
    </row>
    <row r="49" spans="1:7">
      <c r="A49" s="10" t="s">
        <v>115</v>
      </c>
      <c r="B49" s="11"/>
      <c r="C49" s="12"/>
      <c r="D49" s="13">
        <f>COUNT(A50:A65)</f>
        <v>16</v>
      </c>
      <c r="E49" s="19"/>
      <c r="F49" s="27"/>
      <c r="G49" s="29"/>
    </row>
    <row r="50" s="2" customFormat="1" ht="33.75" spans="1:227">
      <c r="A50" s="16">
        <f>IF(C50="","",COUNTA($C$50:C50))</f>
        <v>1</v>
      </c>
      <c r="B50" s="17"/>
      <c r="C50" s="18" t="s">
        <v>116</v>
      </c>
      <c r="D50" s="18" t="s">
        <v>117</v>
      </c>
      <c r="E50" s="19" t="s">
        <v>118</v>
      </c>
      <c r="F50" s="23" t="str">
        <f>[4]原表!G55</f>
        <v>正在对海洲海域进行征迁评估。（项目已暂缓）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</row>
    <row r="51" s="2" customFormat="1" ht="22.5" spans="1:227">
      <c r="A51" s="16">
        <f>IF(C51="","",COUNTA($C$50:C51))</f>
        <v>2</v>
      </c>
      <c r="B51" s="17"/>
      <c r="C51" s="18" t="s">
        <v>119</v>
      </c>
      <c r="D51" s="18" t="s">
        <v>120</v>
      </c>
      <c r="E51" s="19" t="s">
        <v>121</v>
      </c>
      <c r="F51" s="23" t="str">
        <f>[4]原表!G66</f>
        <v>目前土地证、用地规划许可证，规划总平及方案、工规许可证、招投标、以及施工许可证已完成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</row>
    <row r="52" ht="33.75" spans="1:6">
      <c r="A52" s="16">
        <f>IF(C52="","",COUNTA($C$50:C52))</f>
        <v>3</v>
      </c>
      <c r="B52" s="17"/>
      <c r="C52" s="18" t="s">
        <v>122</v>
      </c>
      <c r="D52" s="18" t="s">
        <v>123</v>
      </c>
      <c r="E52" s="19" t="s">
        <v>124</v>
      </c>
      <c r="F52" s="30" t="str">
        <f>[4]原表!G51</f>
        <v>水泥搅拌桩37446米</v>
      </c>
    </row>
    <row r="53" ht="33.75" spans="1:6">
      <c r="A53" s="16">
        <f>IF(C53="","",COUNTA($C$50:C53))</f>
        <v>4</v>
      </c>
      <c r="B53" s="17"/>
      <c r="C53" s="18" t="s">
        <v>125</v>
      </c>
      <c r="D53" s="18" t="s">
        <v>126</v>
      </c>
      <c r="E53" s="19" t="s">
        <v>124</v>
      </c>
      <c r="F53" s="30" t="str">
        <f>[4]原表!G54</f>
        <v>高压旋喷桩6468米，水泥搅拌桩34615米</v>
      </c>
    </row>
    <row r="54" ht="33.75" spans="1:6">
      <c r="A54" s="16">
        <f>IF(C54="","",COUNTA($C$50:C54))</f>
        <v>5</v>
      </c>
      <c r="B54" s="17"/>
      <c r="C54" s="18" t="s">
        <v>127</v>
      </c>
      <c r="D54" s="18" t="s">
        <v>128</v>
      </c>
      <c r="E54" s="19" t="s">
        <v>124</v>
      </c>
      <c r="F54" s="23" t="str">
        <f>[4]原表!G52</f>
        <v>待马尾镇完成项目用地范围内房屋征收工作后进行后续工作，现暂缓实施。</v>
      </c>
    </row>
    <row r="55" ht="33.75" spans="1:6">
      <c r="A55" s="16">
        <f>IF(C55="","",COUNTA($C$50:C55))</f>
        <v>6</v>
      </c>
      <c r="B55" s="17"/>
      <c r="C55" s="18" t="s">
        <v>129</v>
      </c>
      <c r="D55" s="18" t="s">
        <v>130</v>
      </c>
      <c r="E55" s="19" t="s">
        <v>124</v>
      </c>
      <c r="F55" s="23" t="str">
        <f>[4]原表!G53</f>
        <v>1#桥2-5 #墩桩基入岩。</v>
      </c>
    </row>
    <row r="56" ht="45" spans="1:6">
      <c r="A56" s="16">
        <f>IF(C56="","",COUNTA($C$50:C56))</f>
        <v>7</v>
      </c>
      <c r="B56" s="17"/>
      <c r="C56" s="18" t="s">
        <v>131</v>
      </c>
      <c r="D56" s="18" t="s">
        <v>132</v>
      </c>
      <c r="E56" s="19" t="s">
        <v>124</v>
      </c>
      <c r="F56" s="23" t="str">
        <f>[4]原表!G48</f>
        <v>完成K600-K660段回填；进行K600-K660段CFG桩试机。 </v>
      </c>
    </row>
    <row r="57" ht="33.75" spans="1:6">
      <c r="A57" s="16">
        <f>IF(C57="","",COUNTA($C$50:C57))</f>
        <v>8</v>
      </c>
      <c r="B57" s="17"/>
      <c r="C57" s="18" t="s">
        <v>133</v>
      </c>
      <c r="D57" s="18" t="s">
        <v>134</v>
      </c>
      <c r="E57" s="19" t="s">
        <v>124</v>
      </c>
      <c r="F57" s="22" t="str">
        <f>[4]原表!G49</f>
        <v>正在施工中。</v>
      </c>
    </row>
    <row r="58" ht="33.75" spans="1:6">
      <c r="A58" s="16">
        <f>IF(C58="","",COUNTA($C$50:C58))</f>
        <v>9</v>
      </c>
      <c r="B58" s="17"/>
      <c r="C58" s="18" t="s">
        <v>135</v>
      </c>
      <c r="D58" s="18" t="s">
        <v>136</v>
      </c>
      <c r="E58" s="19" t="s">
        <v>121</v>
      </c>
      <c r="F58" s="31" t="str">
        <f>[4]原表!G59</f>
        <v>试桩清表</v>
      </c>
    </row>
    <row r="59" ht="22.5" spans="1:6">
      <c r="A59" s="16">
        <f>IF(C59="","",COUNTA($C$50:C59))</f>
        <v>10</v>
      </c>
      <c r="B59" s="17"/>
      <c r="C59" s="18" t="s">
        <v>137</v>
      </c>
      <c r="D59" s="18" t="s">
        <v>138</v>
      </c>
      <c r="E59" s="19" t="s">
        <v>121</v>
      </c>
      <c r="F59" s="22" t="str">
        <f>[4]原表!G60</f>
        <v>打桩机施工：管桩：657根，方桩403；支护施工</v>
      </c>
    </row>
    <row r="60" ht="33.75" spans="1:6">
      <c r="A60" s="16">
        <f>IF(C60="","",COUNTA($C$50:C60))</f>
        <v>11</v>
      </c>
      <c r="B60" s="17"/>
      <c r="C60" s="18" t="s">
        <v>139</v>
      </c>
      <c r="D60" s="18" t="s">
        <v>140</v>
      </c>
      <c r="E60" s="19" t="s">
        <v>121</v>
      </c>
      <c r="F60" s="22" t="str">
        <f>[4]原表!G61</f>
        <v>6#7#8#9#楼落架，2#3#5#10#11#楼外墙粉刷完成50%，1#楼未开工（市政规划路未施工完成故影响1#楼施工）。</v>
      </c>
    </row>
    <row r="61" ht="33.75" spans="1:6">
      <c r="A61" s="16">
        <f>IF(C61="","",COUNTA($C$50:C61))</f>
        <v>12</v>
      </c>
      <c r="B61" s="17"/>
      <c r="C61" s="18" t="s">
        <v>141</v>
      </c>
      <c r="D61" s="18" t="s">
        <v>142</v>
      </c>
      <c r="E61" s="19" t="s">
        <v>121</v>
      </c>
      <c r="F61" s="22" t="str">
        <f>[4]原表!G35</f>
        <v>1#-6#、17#、18#、20#-39#、50#-89#桩基施工完成65%，
7#-13#、19#主体结构施工完成70%；</v>
      </c>
    </row>
    <row r="62" ht="45" spans="1:6">
      <c r="A62" s="16">
        <f>IF(C62="","",COUNTA($C$50:C62))</f>
        <v>13</v>
      </c>
      <c r="B62" s="17"/>
      <c r="C62" s="18" t="s">
        <v>143</v>
      </c>
      <c r="D62" s="18" t="s">
        <v>144</v>
      </c>
      <c r="E62" s="19" t="s">
        <v>121</v>
      </c>
      <c r="F62" s="22" t="str">
        <f>[4]原表!G56</f>
        <v>在进行生产设备采购，设备已到位，安装中。</v>
      </c>
    </row>
    <row r="63" ht="33.75" spans="1:6">
      <c r="A63" s="16">
        <f>IF(C63="","",COUNTA($C$50:C63))</f>
        <v>14</v>
      </c>
      <c r="B63" s="17"/>
      <c r="C63" s="18" t="s">
        <v>145</v>
      </c>
      <c r="D63" s="18" t="s">
        <v>146</v>
      </c>
      <c r="E63" s="19" t="s">
        <v>124</v>
      </c>
      <c r="F63" s="24" t="str">
        <f>[4]原表!G57</f>
        <v>技改已开始。施工合同已签订，施工许可证基本办理完成，施工队现已进场平整地块。</v>
      </c>
    </row>
    <row r="64" ht="45" spans="1:6">
      <c r="A64" s="16">
        <f>IF(C64="","",COUNTA($C$50:C64))</f>
        <v>15</v>
      </c>
      <c r="B64" s="17"/>
      <c r="C64" s="18" t="s">
        <v>147</v>
      </c>
      <c r="D64" s="18" t="s">
        <v>148</v>
      </c>
      <c r="E64" s="19" t="s">
        <v>149</v>
      </c>
      <c r="F64" s="22" t="str">
        <f>[4]原表!G58</f>
        <v>项目已竣工。</v>
      </c>
    </row>
    <row r="65" ht="33.75" spans="1:6">
      <c r="A65" s="16">
        <f>IF(C65="","",COUNTA($C$50:C65))</f>
        <v>16</v>
      </c>
      <c r="B65" s="17"/>
      <c r="C65" s="18" t="s">
        <v>150</v>
      </c>
      <c r="D65" s="18" t="s">
        <v>151</v>
      </c>
      <c r="E65" s="19" t="s">
        <v>124</v>
      </c>
      <c r="F65" s="22" t="str">
        <f>[4]原表!G62</f>
        <v>已签约完成4450户</v>
      </c>
    </row>
    <row r="66" spans="1:7">
      <c r="A66" s="10" t="s">
        <v>152</v>
      </c>
      <c r="B66" s="11"/>
      <c r="C66" s="12"/>
      <c r="D66" s="13">
        <f>COUNT(A67:A78)</f>
        <v>12</v>
      </c>
      <c r="E66" s="32"/>
      <c r="F66" s="27"/>
      <c r="G66" s="29">
        <f>SUM(G67:G78)</f>
        <v>0</v>
      </c>
    </row>
    <row r="67" ht="33.75" spans="1:6">
      <c r="A67" s="16">
        <f>IF(C67="","",COUNTA($C$67:C67))</f>
        <v>1</v>
      </c>
      <c r="B67" s="17"/>
      <c r="C67" s="18" t="s">
        <v>153</v>
      </c>
      <c r="D67" s="18" t="s">
        <v>154</v>
      </c>
      <c r="E67" s="19"/>
      <c r="F67" s="23" t="str">
        <f>[4]原表!G73</f>
        <v>11月9日已签署正式协议，在研究启动区项目（望江楼改造项目）商业模型。</v>
      </c>
    </row>
    <row r="68" ht="33.75" spans="1:6">
      <c r="A68" s="16">
        <f>IF(C68="","",COUNTA($C$67:C68))</f>
        <v>2</v>
      </c>
      <c r="B68" s="17"/>
      <c r="C68" s="18" t="s">
        <v>155</v>
      </c>
      <c r="D68" s="18" t="s">
        <v>156</v>
      </c>
      <c r="E68" s="19"/>
      <c r="F68" s="23" t="str">
        <f>[4]原表!G63</f>
        <v>正在对海洲海域进行征迁评估。（项目已暂缓）</v>
      </c>
    </row>
    <row r="69" ht="33.75" spans="1:6">
      <c r="A69" s="16">
        <f>IF(C69="","",COUNTA($C$67:C69))</f>
        <v>3</v>
      </c>
      <c r="B69" s="17"/>
      <c r="C69" s="18" t="s">
        <v>157</v>
      </c>
      <c r="D69" s="33" t="s">
        <v>158</v>
      </c>
      <c r="E69" s="34"/>
      <c r="F69" s="23" t="str">
        <f>[4]原表!G50</f>
        <v>正在进行选线工作。</v>
      </c>
    </row>
    <row r="70" s="2" customFormat="1" ht="22.5" spans="1:227">
      <c r="A70" s="16">
        <f>IF(C70="","",COUNTA($C$67:C70))</f>
        <v>4</v>
      </c>
      <c r="B70" s="17"/>
      <c r="C70" s="18" t="s">
        <v>159</v>
      </c>
      <c r="D70" s="33" t="s">
        <v>160</v>
      </c>
      <c r="E70" s="19"/>
      <c r="F70" s="23" t="str">
        <f>[4]原表!G74</f>
        <v>征地中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</row>
    <row r="71" ht="33.75" spans="1:6">
      <c r="A71" s="16">
        <f>IF(C71="","",COUNTA($C$67:C71))</f>
        <v>5</v>
      </c>
      <c r="B71" s="17"/>
      <c r="C71" s="33" t="s">
        <v>161</v>
      </c>
      <c r="D71" s="33" t="s">
        <v>162</v>
      </c>
      <c r="E71" s="34"/>
      <c r="F71" s="23" t="str">
        <f>[4]原表!G65</f>
        <v>设备采购中，部分已开始安装。</v>
      </c>
    </row>
    <row r="72" ht="33.75" spans="1:6">
      <c r="A72" s="16">
        <f>IF(C72="","",COUNTA($C$67:C72))</f>
        <v>6</v>
      </c>
      <c r="B72" s="17"/>
      <c r="C72" s="18" t="s">
        <v>163</v>
      </c>
      <c r="D72" s="33" t="s">
        <v>164</v>
      </c>
      <c r="E72" s="34"/>
      <c r="F72" s="23" t="str">
        <f>[4]原表!G68</f>
        <v>前期准备中</v>
      </c>
    </row>
    <row r="73" ht="22.5" spans="1:6">
      <c r="A73" s="16">
        <f>IF(C73="","",COUNTA($C$67:C73))</f>
        <v>7</v>
      </c>
      <c r="B73" s="17"/>
      <c r="C73" s="18" t="s">
        <v>165</v>
      </c>
      <c r="D73" s="33" t="s">
        <v>166</v>
      </c>
      <c r="E73" s="34"/>
      <c r="F73" s="23" t="str">
        <f>[4]原表!G67</f>
        <v>公司已设立，等待地块挂牌。</v>
      </c>
    </row>
    <row r="74" ht="22.5" spans="1:6">
      <c r="A74" s="16">
        <f>IF(C74="","",COUNTA($C$67:C74))</f>
        <v>8</v>
      </c>
      <c r="B74" s="17"/>
      <c r="C74" s="33" t="s">
        <v>167</v>
      </c>
      <c r="D74" s="18" t="s">
        <v>168</v>
      </c>
      <c r="E74" s="19"/>
      <c r="F74" s="23" t="str">
        <f>[4]原表!G70</f>
        <v>协调用地置换问题。</v>
      </c>
    </row>
    <row r="75" s="2" customFormat="1" ht="22.5" spans="1:7">
      <c r="A75" s="16">
        <f>IF(C75="","",COUNTA($C$67:C75))</f>
        <v>9</v>
      </c>
      <c r="B75" s="17"/>
      <c r="C75" s="33" t="s">
        <v>169</v>
      </c>
      <c r="D75" s="18" t="s">
        <v>170</v>
      </c>
      <c r="E75" s="19"/>
      <c r="F75" s="23" t="str">
        <f>[4]原表!G71</f>
        <v>前期准备中</v>
      </c>
      <c r="G75" s="3"/>
    </row>
    <row r="76" s="2" customFormat="1" ht="22.5" spans="1:7">
      <c r="A76" s="16">
        <f>IF(C76="","",COUNTA($C$67:C76))</f>
        <v>10</v>
      </c>
      <c r="B76" s="17"/>
      <c r="C76" s="33" t="s">
        <v>171</v>
      </c>
      <c r="D76" s="18" t="s">
        <v>172</v>
      </c>
      <c r="E76" s="19"/>
      <c r="F76" s="23" t="str">
        <f>[4]原表!G69</f>
        <v>规划审批进行中</v>
      </c>
      <c r="G76" s="3"/>
    </row>
    <row r="77" s="2" customFormat="1" ht="33.75" spans="1:7">
      <c r="A77" s="16">
        <f>IF(C77="","",COUNTA($C$67:C77))</f>
        <v>11</v>
      </c>
      <c r="B77" s="17"/>
      <c r="C77" s="33" t="s">
        <v>173</v>
      </c>
      <c r="D77" s="18" t="s">
        <v>174</v>
      </c>
      <c r="E77" s="19"/>
      <c r="F77" s="23" t="str">
        <f>[4]原表!G64</f>
        <v>正在编制方案</v>
      </c>
      <c r="G77" s="3"/>
    </row>
    <row r="78" s="3" customFormat="1" ht="12.75" spans="1:6">
      <c r="A78" s="16">
        <f>IF(C78="","",COUNTA($C$67:C78))</f>
        <v>12</v>
      </c>
      <c r="B78" s="17"/>
      <c r="C78" s="18" t="s">
        <v>175</v>
      </c>
      <c r="D78" s="18" t="s">
        <v>176</v>
      </c>
      <c r="E78" s="19"/>
      <c r="F78" s="23" t="str">
        <f>[4]原表!G72</f>
        <v>待进一步确定建设方案</v>
      </c>
    </row>
    <row r="83" s="3" customFormat="1" ht="12.75" spans="2:6">
      <c r="B83" s="4"/>
      <c r="F83" s="5"/>
    </row>
  </sheetData>
  <autoFilter xmlns:etc="http://www.wps.cn/officeDocument/2017/etCustomData" ref="A2:HS78" etc:filterBottomFollowUsedRange="0">
    <extLst/>
  </autoFilter>
  <mergeCells count="4">
    <mergeCell ref="A1:F1"/>
    <mergeCell ref="A3:C3"/>
    <mergeCell ref="A49:C49"/>
    <mergeCell ref="A66:C66"/>
  </mergeCells>
  <conditionalFormatting sqref="F6">
    <cfRule type="cellIs" dxfId="0" priority="60" stopIfTrue="1" operator="equal">
      <formula>0</formula>
    </cfRule>
  </conditionalFormatting>
  <conditionalFormatting sqref="F7">
    <cfRule type="cellIs" dxfId="0" priority="59" stopIfTrue="1" operator="equal">
      <formula>0</formula>
    </cfRule>
  </conditionalFormatting>
  <conditionalFormatting sqref="F8">
    <cfRule type="cellIs" dxfId="0" priority="58" stopIfTrue="1" operator="equal">
      <formula>0</formula>
    </cfRule>
  </conditionalFormatting>
  <conditionalFormatting sqref="F9">
    <cfRule type="cellIs" dxfId="0" priority="57" stopIfTrue="1" operator="equal">
      <formula>0</formula>
    </cfRule>
  </conditionalFormatting>
  <conditionalFormatting sqref="F10">
    <cfRule type="cellIs" dxfId="0" priority="55" stopIfTrue="1" operator="equal">
      <formula>0</formula>
    </cfRule>
  </conditionalFormatting>
  <conditionalFormatting sqref="F11">
    <cfRule type="cellIs" dxfId="0" priority="56" stopIfTrue="1" operator="equal">
      <formula>0</formula>
    </cfRule>
  </conditionalFormatting>
  <conditionalFormatting sqref="F12">
    <cfRule type="cellIs" dxfId="0" priority="54" stopIfTrue="1" operator="equal">
      <formula>0</formula>
    </cfRule>
  </conditionalFormatting>
  <conditionalFormatting sqref="F13">
    <cfRule type="cellIs" dxfId="0" priority="53" stopIfTrue="1" operator="equal">
      <formula>0</formula>
    </cfRule>
  </conditionalFormatting>
  <conditionalFormatting sqref="F14">
    <cfRule type="cellIs" dxfId="0" priority="52" stopIfTrue="1" operator="equal">
      <formula>0</formula>
    </cfRule>
  </conditionalFormatting>
  <conditionalFormatting sqref="F16">
    <cfRule type="cellIs" dxfId="0" priority="51" stopIfTrue="1" operator="equal">
      <formula>0</formula>
    </cfRule>
  </conditionalFormatting>
  <conditionalFormatting sqref="F17">
    <cfRule type="cellIs" dxfId="0" priority="5" stopIfTrue="1" operator="equal">
      <formula>0</formula>
    </cfRule>
  </conditionalFormatting>
  <conditionalFormatting sqref="F18">
    <cfRule type="cellIs" dxfId="0" priority="50" stopIfTrue="1" operator="equal">
      <formula>0</formula>
    </cfRule>
  </conditionalFormatting>
  <conditionalFormatting sqref="F19">
    <cfRule type="cellIs" dxfId="0" priority="49" stopIfTrue="1" operator="equal">
      <formula>0</formula>
    </cfRule>
  </conditionalFormatting>
  <conditionalFormatting sqref="F20">
    <cfRule type="cellIs" dxfId="0" priority="4" stopIfTrue="1" operator="equal">
      <formula>0</formula>
    </cfRule>
  </conditionalFormatting>
  <conditionalFormatting sqref="F27">
    <cfRule type="cellIs" dxfId="0" priority="3" stopIfTrue="1" operator="equal">
      <formula>0</formula>
    </cfRule>
  </conditionalFormatting>
  <conditionalFormatting sqref="F28">
    <cfRule type="cellIs" dxfId="0" priority="47" stopIfTrue="1" operator="equal">
      <formula>0</formula>
    </cfRule>
  </conditionalFormatting>
  <conditionalFormatting sqref="F29">
    <cfRule type="cellIs" dxfId="0" priority="46" stopIfTrue="1" operator="equal">
      <formula>0</formula>
    </cfRule>
  </conditionalFormatting>
  <conditionalFormatting sqref="F31">
    <cfRule type="cellIs" dxfId="0" priority="45" stopIfTrue="1" operator="equal">
      <formula>0</formula>
    </cfRule>
  </conditionalFormatting>
  <conditionalFormatting sqref="F32">
    <cfRule type="cellIs" dxfId="0" priority="44" stopIfTrue="1" operator="equal">
      <formula>0</formula>
    </cfRule>
  </conditionalFormatting>
  <conditionalFormatting sqref="F33">
    <cfRule type="cellIs" dxfId="0" priority="43" stopIfTrue="1" operator="equal">
      <formula>0</formula>
    </cfRule>
  </conditionalFormatting>
  <conditionalFormatting sqref="F34">
    <cfRule type="cellIs" dxfId="0" priority="42" stopIfTrue="1" operator="equal">
      <formula>0</formula>
    </cfRule>
  </conditionalFormatting>
  <conditionalFormatting sqref="F35">
    <cfRule type="cellIs" dxfId="0" priority="41" stopIfTrue="1" operator="equal">
      <formula>0</formula>
    </cfRule>
  </conditionalFormatting>
  <conditionalFormatting sqref="F36">
    <cfRule type="cellIs" dxfId="0" priority="40" stopIfTrue="1" operator="equal">
      <formula>0</formula>
    </cfRule>
  </conditionalFormatting>
  <conditionalFormatting sqref="F37">
    <cfRule type="cellIs" dxfId="0" priority="39" stopIfTrue="1" operator="equal">
      <formula>0</formula>
    </cfRule>
  </conditionalFormatting>
  <conditionalFormatting sqref="F38">
    <cfRule type="cellIs" dxfId="0" priority="2" stopIfTrue="1" operator="equal">
      <formula>0</formula>
    </cfRule>
  </conditionalFormatting>
  <conditionalFormatting sqref="F39">
    <cfRule type="cellIs" dxfId="0" priority="1" stopIfTrue="1" operator="equal">
      <formula>0</formula>
    </cfRule>
  </conditionalFormatting>
  <conditionalFormatting sqref="F40">
    <cfRule type="cellIs" dxfId="0" priority="38" stopIfTrue="1" operator="equal">
      <formula>0</formula>
    </cfRule>
  </conditionalFormatting>
  <conditionalFormatting sqref="F41">
    <cfRule type="cellIs" dxfId="0" priority="37" stopIfTrue="1" operator="equal">
      <formula>0</formula>
    </cfRule>
  </conditionalFormatting>
  <conditionalFormatting sqref="F42">
    <cfRule type="cellIs" dxfId="0" priority="36" stopIfTrue="1" operator="equal">
      <formula>0</formula>
    </cfRule>
  </conditionalFormatting>
  <conditionalFormatting sqref="F45">
    <cfRule type="cellIs" dxfId="0" priority="34" stopIfTrue="1" operator="equal">
      <formula>0</formula>
    </cfRule>
  </conditionalFormatting>
  <conditionalFormatting sqref="F46">
    <cfRule type="cellIs" dxfId="0" priority="33" stopIfTrue="1" operator="equal">
      <formula>0</formula>
    </cfRule>
  </conditionalFormatting>
  <conditionalFormatting sqref="F50">
    <cfRule type="cellIs" dxfId="0" priority="31" stopIfTrue="1" operator="equal">
      <formula>0</formula>
    </cfRule>
  </conditionalFormatting>
  <conditionalFormatting sqref="F51">
    <cfRule type="cellIs" dxfId="0" priority="30" stopIfTrue="1" operator="equal">
      <formula>0</formula>
    </cfRule>
  </conditionalFormatting>
  <conditionalFormatting sqref="F52">
    <cfRule type="cellIs" dxfId="0" priority="29" stopIfTrue="1" operator="equal">
      <formula>0</formula>
    </cfRule>
  </conditionalFormatting>
  <conditionalFormatting sqref="F53">
    <cfRule type="cellIs" dxfId="0" priority="28" stopIfTrue="1" operator="equal">
      <formula>0</formula>
    </cfRule>
  </conditionalFormatting>
  <conditionalFormatting sqref="F54">
    <cfRule type="cellIs" dxfId="0" priority="27" stopIfTrue="1" operator="equal">
      <formula>0</formula>
    </cfRule>
  </conditionalFormatting>
  <conditionalFormatting sqref="F55">
    <cfRule type="cellIs" dxfId="0" priority="26" stopIfTrue="1" operator="equal">
      <formula>0</formula>
    </cfRule>
  </conditionalFormatting>
  <conditionalFormatting sqref="F56">
    <cfRule type="cellIs" dxfId="0" priority="25" stopIfTrue="1" operator="equal">
      <formula>0</formula>
    </cfRule>
  </conditionalFormatting>
  <conditionalFormatting sqref="F57">
    <cfRule type="cellIs" dxfId="1" priority="24" stopIfTrue="1" operator="equal">
      <formula>0</formula>
    </cfRule>
  </conditionalFormatting>
  <conditionalFormatting sqref="F58">
    <cfRule type="cellIs" dxfId="0" priority="23" stopIfTrue="1" operator="equal">
      <formula>0</formula>
    </cfRule>
  </conditionalFormatting>
  <conditionalFormatting sqref="F61">
    <cfRule type="cellIs" dxfId="0" priority="21" stopIfTrue="1" operator="equal">
      <formula>0</formula>
    </cfRule>
  </conditionalFormatting>
  <conditionalFormatting sqref="F62">
    <cfRule type="cellIs" dxfId="0" priority="20" stopIfTrue="1" operator="equal">
      <formula>0</formula>
    </cfRule>
  </conditionalFormatting>
  <conditionalFormatting sqref="F63">
    <cfRule type="cellIs" dxfId="0" priority="19" stopIfTrue="1" operator="equal">
      <formula>0</formula>
    </cfRule>
  </conditionalFormatting>
  <conditionalFormatting sqref="F64">
    <cfRule type="cellIs" dxfId="0" priority="18" stopIfTrue="1" operator="equal">
      <formula>0</formula>
    </cfRule>
  </conditionalFormatting>
  <conditionalFormatting sqref="F65">
    <cfRule type="cellIs" dxfId="0" priority="17" stopIfTrue="1" operator="equal">
      <formula>0</formula>
    </cfRule>
  </conditionalFormatting>
  <conditionalFormatting sqref="F67">
    <cfRule type="cellIs" dxfId="0" priority="16" stopIfTrue="1" operator="equal">
      <formula>0</formula>
    </cfRule>
  </conditionalFormatting>
  <conditionalFormatting sqref="F68">
    <cfRule type="cellIs" dxfId="0" priority="15" stopIfTrue="1" operator="equal">
      <formula>0</formula>
    </cfRule>
  </conditionalFormatting>
  <conditionalFormatting sqref="F69">
    <cfRule type="cellIs" dxfId="0" priority="6" stopIfTrue="1" operator="equal">
      <formula>0</formula>
    </cfRule>
  </conditionalFormatting>
  <conditionalFormatting sqref="F70">
    <cfRule type="cellIs" dxfId="0" priority="7" stopIfTrue="1" operator="equal">
      <formula>0</formula>
    </cfRule>
  </conditionalFormatting>
  <conditionalFormatting sqref="F71">
    <cfRule type="cellIs" dxfId="0" priority="8" stopIfTrue="1" operator="equal">
      <formula>0</formula>
    </cfRule>
  </conditionalFormatting>
  <conditionalFormatting sqref="F72">
    <cfRule type="cellIs" dxfId="0" priority="9" stopIfTrue="1" operator="equal">
      <formula>0</formula>
    </cfRule>
  </conditionalFormatting>
  <conditionalFormatting sqref="F73">
    <cfRule type="cellIs" dxfId="0" priority="10" stopIfTrue="1" operator="equal">
      <formula>0</formula>
    </cfRule>
  </conditionalFormatting>
  <conditionalFormatting sqref="F76">
    <cfRule type="cellIs" dxfId="0" priority="12" stopIfTrue="1" operator="equal">
      <formula>0</formula>
    </cfRule>
  </conditionalFormatting>
  <conditionalFormatting sqref="F77">
    <cfRule type="cellIs" dxfId="0" priority="13" stopIfTrue="1" operator="equal">
      <formula>0</formula>
    </cfRule>
  </conditionalFormatting>
  <conditionalFormatting sqref="F78">
    <cfRule type="cellIs" dxfId="0" priority="14" stopIfTrue="1" operator="equal">
      <formula>0</formula>
    </cfRule>
  </conditionalFormatting>
  <conditionalFormatting sqref="A4:A48">
    <cfRule type="cellIs" dxfId="0" priority="64" stopIfTrue="1" operator="equal">
      <formula>0</formula>
    </cfRule>
  </conditionalFormatting>
  <conditionalFormatting sqref="A50:A65">
    <cfRule type="cellIs" dxfId="0" priority="63" stopIfTrue="1" operator="equal">
      <formula>0</formula>
    </cfRule>
  </conditionalFormatting>
  <conditionalFormatting sqref="A67:A78">
    <cfRule type="cellIs" dxfId="0" priority="62" stopIfTrue="1" operator="equal">
      <formula>0</formula>
    </cfRule>
  </conditionalFormatting>
  <conditionalFormatting sqref="E46:E47">
    <cfRule type="cellIs" dxfId="0" priority="66" stopIfTrue="1" operator="equal">
      <formula>0</formula>
    </cfRule>
  </conditionalFormatting>
  <conditionalFormatting sqref="F4:F5">
    <cfRule type="cellIs" dxfId="0" priority="61" stopIfTrue="1" operator="equal">
      <formula>0</formula>
    </cfRule>
  </conditionalFormatting>
  <conditionalFormatting sqref="F21:F26">
    <cfRule type="cellIs" dxfId="0" priority="48" stopIfTrue="1" operator="equal">
      <formula>0</formula>
    </cfRule>
  </conditionalFormatting>
  <conditionalFormatting sqref="F43:F44">
    <cfRule type="cellIs" dxfId="0" priority="35" stopIfTrue="1" operator="equal">
      <formula>0</formula>
    </cfRule>
  </conditionalFormatting>
  <conditionalFormatting sqref="F47:F48">
    <cfRule type="cellIs" dxfId="0" priority="32" stopIfTrue="1" operator="equal">
      <formula>0</formula>
    </cfRule>
  </conditionalFormatting>
  <conditionalFormatting sqref="F59:F60">
    <cfRule type="cellIs" dxfId="0" priority="22" stopIfTrue="1" operator="equal">
      <formula>0</formula>
    </cfRule>
  </conditionalFormatting>
  <conditionalFormatting sqref="F74:F75">
    <cfRule type="cellIs" dxfId="0" priority="11" stopIfTrue="1" operator="equal">
      <formula>0</formula>
    </cfRule>
  </conditionalFormatting>
  <pageMargins left="0.159027777777778" right="0.0791666666666667" top="0.238888888888889" bottom="0.238888888888889" header="0.2" footer="0.0791666666666667"/>
  <pageSetup paperSize="9" fitToHeight="0" orientation="landscape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yamaGGGD</cp:lastModifiedBy>
  <dcterms:created xsi:type="dcterms:W3CDTF">2019-01-10T07:20:00Z</dcterms:created>
  <dcterms:modified xsi:type="dcterms:W3CDTF">2025-06-24T09:21:07Z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E5D650C0DDCD408D84F5126FC7AAD0D6_12</vt:lpwstr>
  </property>
</Properties>
</file>