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第一批" sheetId="1" r:id="rId1"/>
  </sheets>
  <definedNames>
    <definedName name="_xlnm.Print_Area" localSheetId="0">'2021年第一批'!$A$1:$R$71</definedName>
    <definedName name="_xlnm.Print_Titles" localSheetId="0">'2021年第一批'!$1:$3</definedName>
  </definedNames>
  <calcPr fullCalcOnLoad="1"/>
</workbook>
</file>

<file path=xl/sharedStrings.xml><?xml version="1.0" encoding="utf-8"?>
<sst xmlns="http://schemas.openxmlformats.org/spreadsheetml/2006/main" count="608" uniqueCount="301">
  <si>
    <t>2021年马尾区第一批青年就业见习补贴拟发放企业公示名单</t>
  </si>
  <si>
    <t>单位名称：马尾区人力资源和社会保障局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</si>
  <si>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</si>
  <si>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</si>
  <si>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</si>
  <si>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</si>
  <si>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</si>
  <si>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</si>
  <si>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</si>
  <si>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</si>
  <si>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</si>
  <si>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</si>
  <si>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</si>
  <si>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</si>
  <si>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</si>
  <si>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</si>
  <si>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</si>
  <si>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</si>
  <si>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</si>
  <si>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备注</t>
  </si>
  <si>
    <t xml:space="preserve">福建中锐网络股份有限公司 </t>
  </si>
  <si>
    <t>张志远</t>
  </si>
  <si>
    <t>41052219980511****</t>
  </si>
  <si>
    <t>开发工程师</t>
  </si>
  <si>
    <t>闽江学院</t>
  </si>
  <si>
    <t>电气工程及其自动化</t>
  </si>
  <si>
    <t>本科</t>
  </si>
  <si>
    <t>2021.06.22</t>
  </si>
  <si>
    <t>2021.06.23-2021.07.25</t>
  </si>
  <si>
    <t>是</t>
  </si>
  <si>
    <t>徐飞</t>
  </si>
  <si>
    <t>53262719970802****</t>
  </si>
  <si>
    <t>数学与应用数学</t>
  </si>
  <si>
    <t>黄正鹏</t>
  </si>
  <si>
    <t>35072219990919****</t>
  </si>
  <si>
    <t>应用统计学</t>
  </si>
  <si>
    <t>林斌祥</t>
  </si>
  <si>
    <t>35058319990816****</t>
  </si>
  <si>
    <t>福州大学</t>
  </si>
  <si>
    <t>计算机科学与技术</t>
  </si>
  <si>
    <t>2021.06.24</t>
  </si>
  <si>
    <t>2021.06.25-2021.07.25</t>
  </si>
  <si>
    <t>林祥清</t>
  </si>
  <si>
    <t>35070219990803****</t>
  </si>
  <si>
    <t>福州理工学院</t>
  </si>
  <si>
    <t>软件工程</t>
  </si>
  <si>
    <t>2021.06.25</t>
  </si>
  <si>
    <t>2021.06.26-2021.07.26</t>
  </si>
  <si>
    <t>黄旭晨</t>
  </si>
  <si>
    <t>35010219991129****</t>
  </si>
  <si>
    <t>售后工程师</t>
  </si>
  <si>
    <t>闽江师范高等专科学校</t>
  </si>
  <si>
    <t>计算机应用技术(网络方向)</t>
  </si>
  <si>
    <t>专科</t>
  </si>
  <si>
    <t>2021.06.30</t>
  </si>
  <si>
    <t>2021.06.30-2021.07.30</t>
  </si>
  <si>
    <t>福建创频数码科技有限公司</t>
  </si>
  <si>
    <t>王嘉良</t>
  </si>
  <si>
    <t>35010419990521****</t>
  </si>
  <si>
    <t>嵌入式软件工程师</t>
  </si>
  <si>
    <t>机械电子工程</t>
  </si>
  <si>
    <t>2021.07.02-2021.08.01</t>
  </si>
  <si>
    <t>吴启超</t>
  </si>
  <si>
    <t>35010319990716****</t>
  </si>
  <si>
    <t>软件测试工程师</t>
  </si>
  <si>
    <t>福建师范大学协和学院</t>
  </si>
  <si>
    <t>电子信息工程</t>
  </si>
  <si>
    <t>2021.06.10</t>
  </si>
  <si>
    <t>林鑫</t>
  </si>
  <si>
    <t>35011119981023****</t>
  </si>
  <si>
    <t>闽南理工学院</t>
  </si>
  <si>
    <t>通信工程</t>
  </si>
  <si>
    <t>2021.07.01</t>
  </si>
  <si>
    <t>陈尧</t>
  </si>
  <si>
    <t>35010219971002****</t>
  </si>
  <si>
    <t>软件测试实习生</t>
  </si>
  <si>
    <t>福州大学至诚学院</t>
  </si>
  <si>
    <t>2021.06.08</t>
  </si>
  <si>
    <t>林雪花</t>
  </si>
  <si>
    <t>35030519980710****</t>
  </si>
  <si>
    <t>莆田学院</t>
  </si>
  <si>
    <t>黄宇祥</t>
  </si>
  <si>
    <t>35010519990805****</t>
  </si>
  <si>
    <t>福建工程学院</t>
  </si>
  <si>
    <t>物联网工程</t>
  </si>
  <si>
    <t>李汉钦</t>
  </si>
  <si>
    <t>35062419990401****</t>
  </si>
  <si>
    <t>java开发工程师</t>
  </si>
  <si>
    <t>福建农林大学金山学院</t>
  </si>
  <si>
    <t>2021.06.11</t>
  </si>
  <si>
    <t>詹达峰</t>
  </si>
  <si>
    <t>35052119991123****</t>
  </si>
  <si>
    <t>郑燕婷</t>
  </si>
  <si>
    <t>35012519990128****</t>
  </si>
  <si>
    <t>电子信息科学与技术</t>
  </si>
  <si>
    <t>游剑豪</t>
  </si>
  <si>
    <t>35032219990416****</t>
  </si>
  <si>
    <t>福建江夏学院</t>
  </si>
  <si>
    <t>林源</t>
  </si>
  <si>
    <t>35012119980405****</t>
  </si>
  <si>
    <t>福建有点内容文化传媒有限公司</t>
  </si>
  <si>
    <t>郑嘉鑫</t>
  </si>
  <si>
    <t>35030519990214****</t>
  </si>
  <si>
    <t>市场专员</t>
  </si>
  <si>
    <t>漳州职业技术学院</t>
  </si>
  <si>
    <t>软件技术</t>
  </si>
  <si>
    <t>2021.07.10-2021.10.09</t>
  </si>
  <si>
    <t>林媚媚</t>
  </si>
  <si>
    <t>35012219990118****</t>
  </si>
  <si>
    <t>龙岩学院</t>
  </si>
  <si>
    <t>广播电视学</t>
  </si>
  <si>
    <t>郭吟吟</t>
  </si>
  <si>
    <t>35032119990128****</t>
  </si>
  <si>
    <t>农村区域发展</t>
  </si>
  <si>
    <t>赖雨靖</t>
  </si>
  <si>
    <t>35222719981104****</t>
  </si>
  <si>
    <t>太原科技大学</t>
  </si>
  <si>
    <t>无机非金属材料工程</t>
  </si>
  <si>
    <t>2021.06.21</t>
  </si>
  <si>
    <t>李她</t>
  </si>
  <si>
    <t>52020219960312****</t>
  </si>
  <si>
    <t>行政管理</t>
  </si>
  <si>
    <t>陈海</t>
  </si>
  <si>
    <t>35030119991030****</t>
  </si>
  <si>
    <t>机械设计与制造</t>
  </si>
  <si>
    <t>林迎欣</t>
  </si>
  <si>
    <t>35062819980123****</t>
  </si>
  <si>
    <t>电子商务</t>
  </si>
  <si>
    <t>沈惠芹</t>
  </si>
  <si>
    <t>35062419990918****</t>
  </si>
  <si>
    <t>运营专员</t>
  </si>
  <si>
    <t>福建信息职业技术学院</t>
  </si>
  <si>
    <t>否</t>
  </si>
  <si>
    <t>郭佩珊</t>
  </si>
  <si>
    <t>35010419981229****</t>
  </si>
  <si>
    <t>阳光学院</t>
  </si>
  <si>
    <t>工商管理</t>
  </si>
  <si>
    <t>2021.06.23</t>
  </si>
  <si>
    <t>福州唯升信息技术有限公司</t>
  </si>
  <si>
    <t>唐明号</t>
  </si>
  <si>
    <t>51302919990212****</t>
  </si>
  <si>
    <t>推广专员</t>
  </si>
  <si>
    <t>四川省大竹县职业中学新三中</t>
  </si>
  <si>
    <t>高中</t>
  </si>
  <si>
    <t>失业青年</t>
  </si>
  <si>
    <t>2021.06.16-2021.09.15</t>
  </si>
  <si>
    <t>余广</t>
  </si>
  <si>
    <t>51172420010614****</t>
  </si>
  <si>
    <t>曹征常</t>
  </si>
  <si>
    <t>43102320011115****</t>
  </si>
  <si>
    <t>福州市第十中学</t>
  </si>
  <si>
    <t>初中</t>
  </si>
  <si>
    <t>2021.06.17-2021.09.16</t>
  </si>
  <si>
    <t>朱双雄</t>
  </si>
  <si>
    <t>35032119971109****</t>
  </si>
  <si>
    <t>福建莆田航海职业技术学校</t>
  </si>
  <si>
    <t>唐丹</t>
  </si>
  <si>
    <t>50038219971228****</t>
  </si>
  <si>
    <t>推广助理</t>
  </si>
  <si>
    <t>福建师范大学第二附属中学</t>
  </si>
  <si>
    <t>李开</t>
  </si>
  <si>
    <t>35018219991125****</t>
  </si>
  <si>
    <t>福建省长乐市漳新中学</t>
  </si>
  <si>
    <t>翁梓钧</t>
  </si>
  <si>
    <t>35010220031024****</t>
  </si>
  <si>
    <t>福建省福州教育学院附属中学</t>
  </si>
  <si>
    <t>蔡玲荧</t>
  </si>
  <si>
    <t>35012820000812****</t>
  </si>
  <si>
    <t>平潭县东庠学校</t>
  </si>
  <si>
    <t>2021.07.13-
2021.10.12</t>
  </si>
  <si>
    <t>福建东恒网络科技有限公司</t>
  </si>
  <si>
    <t>杨静</t>
  </si>
  <si>
    <t>35012220040419****</t>
  </si>
  <si>
    <t>客服专员</t>
  </si>
  <si>
    <t>连江县琯头中学</t>
  </si>
  <si>
    <t>2021.06.18-2021.09.17</t>
  </si>
  <si>
    <t>石逸凡</t>
  </si>
  <si>
    <t>35018219980825****</t>
  </si>
  <si>
    <t>APP开发工程师</t>
  </si>
  <si>
    <t>2021.07.01-2021.09.30</t>
  </si>
  <si>
    <t>万晨娇</t>
  </si>
  <si>
    <t>51172420030612****</t>
  </si>
  <si>
    <t>后勤专员</t>
  </si>
  <si>
    <t>福州经济技术开发区职业中专学校</t>
  </si>
  <si>
    <t>工艺美术</t>
  </si>
  <si>
    <t>中专</t>
  </si>
  <si>
    <t>林雯慧</t>
  </si>
  <si>
    <t>35010520030101****</t>
  </si>
  <si>
    <t>欧芯怡</t>
  </si>
  <si>
    <t>35010520030712****</t>
  </si>
  <si>
    <t>刘老二</t>
  </si>
  <si>
    <t>52020319981110****</t>
  </si>
  <si>
    <t>永泰县第一中学</t>
  </si>
  <si>
    <t>饶世鑫</t>
  </si>
  <si>
    <t>44140219990615****</t>
  </si>
  <si>
    <t>乐从大墩初级中学</t>
  </si>
  <si>
    <t>檀东煌</t>
  </si>
  <si>
    <t>35012520031228****</t>
  </si>
  <si>
    <t>永泰县青云中学</t>
  </si>
  <si>
    <t>2021.07.13-2021.10.12</t>
  </si>
  <si>
    <t>福水智联技术有限公司</t>
  </si>
  <si>
    <t>林佳怡</t>
  </si>
  <si>
    <t>35018220000516****</t>
  </si>
  <si>
    <t>人资行政</t>
  </si>
  <si>
    <t>计算机应用技术（网络方向）</t>
  </si>
  <si>
    <t>谢华保</t>
  </si>
  <si>
    <t>36252619971011****</t>
  </si>
  <si>
    <t>水务工程师</t>
  </si>
  <si>
    <t>江西应用技术职业学院</t>
  </si>
  <si>
    <t>计算机应用技术</t>
  </si>
  <si>
    <t>2021.07.01-2021.08.01</t>
  </si>
  <si>
    <t>林嘉星</t>
  </si>
  <si>
    <t>35012820000108****</t>
  </si>
  <si>
    <t>福州职业技术学院</t>
  </si>
  <si>
    <t>物联网工程技术</t>
  </si>
  <si>
    <t>王凌星</t>
  </si>
  <si>
    <t>35012519990503****</t>
  </si>
  <si>
    <t>电气自动化</t>
  </si>
  <si>
    <t>2020.06.30</t>
  </si>
  <si>
    <t>张文昕</t>
  </si>
  <si>
    <t>35012519990507****</t>
  </si>
  <si>
    <t>售前工程师</t>
  </si>
  <si>
    <t>福州职业技术学校</t>
  </si>
  <si>
    <t>2021.07.15</t>
  </si>
  <si>
    <t>2021.08.05-2021.10.11</t>
  </si>
  <si>
    <t>谢忠隆</t>
  </si>
  <si>
    <t>35078219991117****</t>
  </si>
  <si>
    <t>泉州信息工程学院</t>
  </si>
  <si>
    <t>机械设计制造及其自动化</t>
  </si>
  <si>
    <t>2021.06.28</t>
  </si>
  <si>
    <t>2021.08.09-2021.09.26</t>
  </si>
  <si>
    <t>天目数据（福建）科技有限公司</t>
  </si>
  <si>
    <t>林冰冰</t>
  </si>
  <si>
    <t>35030520000516****</t>
  </si>
  <si>
    <t>福建华南女子职业学院</t>
  </si>
  <si>
    <t>会计</t>
  </si>
  <si>
    <t>2021.07.15-2021.10.14</t>
  </si>
  <si>
    <t>郑文辉</t>
  </si>
  <si>
    <t>35012219990125****</t>
  </si>
  <si>
    <t>闽南师范大学</t>
  </si>
  <si>
    <t>黄金波</t>
  </si>
  <si>
    <t>35032219980310****</t>
  </si>
  <si>
    <t>2021.07.17</t>
  </si>
  <si>
    <t>2021.07.19-2021.08.18</t>
  </si>
  <si>
    <t>福州四九八网络科技有限公司</t>
  </si>
  <si>
    <t>沈福腾</t>
  </si>
  <si>
    <t>35032119990322****</t>
  </si>
  <si>
    <t>Java工程师</t>
  </si>
  <si>
    <t>2021.08.10-2021.10.09</t>
  </si>
  <si>
    <t>黄浩</t>
  </si>
  <si>
    <t>51372319980612****</t>
  </si>
  <si>
    <t>2021.08.10-2021.09.09</t>
  </si>
  <si>
    <t>张显卿</t>
  </si>
  <si>
    <t>35043019980927****</t>
  </si>
  <si>
    <t>福建师范大学</t>
  </si>
  <si>
    <t>2021.06.16</t>
  </si>
  <si>
    <t>余绍文</t>
  </si>
  <si>
    <t>35042919990312****</t>
  </si>
  <si>
    <t>包陈博</t>
  </si>
  <si>
    <t>33032919990603****</t>
  </si>
  <si>
    <t>武夷学院</t>
  </si>
  <si>
    <t>2021.06.15</t>
  </si>
  <si>
    <t>2021.08.11-2021.10.10</t>
  </si>
  <si>
    <t>苏泽锋</t>
  </si>
  <si>
    <t>35040219981006****</t>
  </si>
  <si>
    <t>测试工程师</t>
  </si>
  <si>
    <t>张元洪</t>
  </si>
  <si>
    <t>35012420001014****</t>
  </si>
  <si>
    <t>软件技术（阿里大数据应用方向）</t>
  </si>
  <si>
    <t>庄宇</t>
  </si>
  <si>
    <t>35032119971209****</t>
  </si>
  <si>
    <t>黄钟航</t>
  </si>
  <si>
    <t>35078119981003****</t>
  </si>
  <si>
    <t>长春大学</t>
  </si>
  <si>
    <t>2021.08.13-2021.10.12</t>
  </si>
  <si>
    <t>邱雨芬</t>
  </si>
  <si>
    <t>35012220000527****</t>
  </si>
  <si>
    <t>风控专员</t>
  </si>
  <si>
    <t>厦门医学院</t>
  </si>
  <si>
    <t>食品质量与安全</t>
  </si>
  <si>
    <t>林祥君</t>
  </si>
  <si>
    <t>35012819990610****</t>
  </si>
  <si>
    <t>2021.08.09-2021.10.08</t>
  </si>
  <si>
    <t>朱小金</t>
  </si>
  <si>
    <t>35222719991027****</t>
  </si>
  <si>
    <t>黎明职业大学</t>
  </si>
  <si>
    <t>物联网应用技术</t>
  </si>
  <si>
    <t>2021.08.13-2021.09.12</t>
  </si>
  <si>
    <t>李文秀</t>
  </si>
  <si>
    <t>51392120000123****</t>
  </si>
  <si>
    <t>浙江工业职业技术学院</t>
  </si>
  <si>
    <t>缪桢铠</t>
  </si>
  <si>
    <t>35223119990629****</t>
  </si>
  <si>
    <t>福建农林大学东方学院</t>
  </si>
  <si>
    <t>广告学</t>
  </si>
  <si>
    <t>2021.08.05-2021.09.04</t>
  </si>
  <si>
    <t>刘樊</t>
  </si>
  <si>
    <t>42060219991211****</t>
  </si>
  <si>
    <t>移动商务</t>
  </si>
  <si>
    <t>8家企业66人合计（元）（肆拾肆万壹仟叁佰伍拾贰元整）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</si>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</sst>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4"/>
    </font>
    <font>
      <sz val="11"/>
      <color theme="1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4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SheetLayoutView="100" workbookViewId="0" topLeftCell="A1">
      <pane ySplit="3" topLeftCell="A34" activePane="bottomLeft" state="frozen"/>
      <selection pane="bottomLeft" activeCell="I42" sqref="I42"/>
    </sheetView>
  </sheetViews>
  <sheetFormatPr defaultColWidth="9.00390625" defaultRowHeight="15"/>
  <cols>
    <col min="1" max="1" width="2.57421875" style="2" customWidth="1"/>
    <col min="2" max="2" width="12.7109375" style="2" customWidth="1"/>
    <col min="3" max="3" width="9.28125" style="2" customWidth="1"/>
    <col min="4" max="4" width="9.421875" style="2" customWidth="1"/>
    <col min="5" max="5" width="19.7109375" style="2" customWidth="1"/>
    <col min="6" max="6" width="11.421875" style="2" customWidth="1"/>
    <col min="7" max="7" width="13.00390625" style="2" customWidth="1"/>
    <col min="8" max="8" width="12.57421875" style="2" customWidth="1"/>
    <col min="9" max="9" width="9.140625" style="2" customWidth="1"/>
    <col min="10" max="10" width="12.57421875" style="3" customWidth="1"/>
    <col min="11" max="11" width="12.57421875" style="2" customWidth="1"/>
    <col min="12" max="12" width="9.00390625" style="2" customWidth="1"/>
    <col min="13" max="13" width="5.7109375" style="2" customWidth="1"/>
    <col min="14" max="16" width="8.7109375" style="2" customWidth="1"/>
    <col min="17" max="17" width="9.00390625" style="2" customWidth="1"/>
    <col min="18" max="18" width="7.421875" style="2" customWidth="1"/>
    <col min="19" max="255" width="9.00390625" style="2" customWidth="1"/>
  </cols>
  <sheetData>
    <row r="1" spans="1:18" ht="28.5">
      <c r="A1" s="4" t="s">
        <v>0</v>
      </c>
      <c r="B1" s="5"/>
      <c r="C1" s="5"/>
      <c r="D1" s="5"/>
      <c r="E1" s="5"/>
      <c r="F1" s="5"/>
      <c r="G1" s="5"/>
      <c r="H1" s="5"/>
      <c r="I1" s="5"/>
      <c r="J1" s="20"/>
      <c r="K1" s="5"/>
      <c r="L1" s="5"/>
      <c r="M1" s="5"/>
      <c r="N1" s="5"/>
      <c r="O1" s="5"/>
      <c r="P1" s="5"/>
      <c r="Q1" s="5"/>
      <c r="R1" s="5"/>
    </row>
    <row r="2" spans="1:18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5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21" t="s">
        <v>11</v>
      </c>
      <c r="K3" s="7" t="s">
        <v>12</v>
      </c>
      <c r="L3" s="9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27">
      <c r="A4" s="10">
        <v>1</v>
      </c>
      <c r="B4" s="10" t="s">
        <v>20</v>
      </c>
      <c r="C4" s="10">
        <v>6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27</v>
      </c>
      <c r="K4" s="11" t="s">
        <v>28</v>
      </c>
      <c r="L4" s="22">
        <v>1</v>
      </c>
      <c r="M4" s="19" t="s">
        <v>29</v>
      </c>
      <c r="N4" s="10">
        <f aca="true" t="shared" si="0" ref="N4:N20">1720*1</f>
        <v>1720</v>
      </c>
      <c r="O4" s="10">
        <f aca="true" t="shared" si="1" ref="O4:O20">1720*1</f>
        <v>1720</v>
      </c>
      <c r="P4" s="10">
        <f aca="true" t="shared" si="2" ref="P4:P67">N4+O4</f>
        <v>3440</v>
      </c>
      <c r="Q4" s="10">
        <f>SUM(P4:P9)</f>
        <v>20640</v>
      </c>
      <c r="R4" s="23"/>
    </row>
    <row r="5" spans="1:18" s="1" customFormat="1" ht="27">
      <c r="A5" s="10"/>
      <c r="B5" s="10"/>
      <c r="C5" s="10"/>
      <c r="D5" s="11" t="s">
        <v>30</v>
      </c>
      <c r="E5" s="11" t="s">
        <v>31</v>
      </c>
      <c r="F5" s="11" t="s">
        <v>23</v>
      </c>
      <c r="G5" s="11" t="s">
        <v>24</v>
      </c>
      <c r="H5" s="11" t="s">
        <v>32</v>
      </c>
      <c r="I5" s="11" t="s">
        <v>26</v>
      </c>
      <c r="J5" s="11" t="s">
        <v>27</v>
      </c>
      <c r="K5" s="11" t="s">
        <v>28</v>
      </c>
      <c r="L5" s="22">
        <v>1</v>
      </c>
      <c r="M5" s="19" t="s">
        <v>29</v>
      </c>
      <c r="N5" s="10">
        <f t="shared" si="0"/>
        <v>1720</v>
      </c>
      <c r="O5" s="10">
        <f t="shared" si="1"/>
        <v>1720</v>
      </c>
      <c r="P5" s="10">
        <f t="shared" si="2"/>
        <v>3440</v>
      </c>
      <c r="Q5" s="10"/>
      <c r="R5" s="24"/>
    </row>
    <row r="6" spans="1:18" s="1" customFormat="1" ht="27">
      <c r="A6" s="10"/>
      <c r="B6" s="10"/>
      <c r="C6" s="10"/>
      <c r="D6" s="11" t="s">
        <v>33</v>
      </c>
      <c r="E6" s="11" t="s">
        <v>34</v>
      </c>
      <c r="F6" s="11" t="s">
        <v>23</v>
      </c>
      <c r="G6" s="11" t="s">
        <v>24</v>
      </c>
      <c r="H6" s="11" t="s">
        <v>35</v>
      </c>
      <c r="I6" s="11" t="s">
        <v>26</v>
      </c>
      <c r="J6" s="11" t="s">
        <v>27</v>
      </c>
      <c r="K6" s="11" t="s">
        <v>28</v>
      </c>
      <c r="L6" s="11">
        <v>1</v>
      </c>
      <c r="M6" s="11" t="s">
        <v>29</v>
      </c>
      <c r="N6" s="11">
        <f t="shared" si="0"/>
        <v>1720</v>
      </c>
      <c r="O6" s="11">
        <f t="shared" si="1"/>
        <v>1720</v>
      </c>
      <c r="P6" s="11">
        <f t="shared" si="2"/>
        <v>3440</v>
      </c>
      <c r="Q6" s="10"/>
      <c r="R6" s="24"/>
    </row>
    <row r="7" spans="1:18" s="1" customFormat="1" ht="27">
      <c r="A7" s="10"/>
      <c r="B7" s="10"/>
      <c r="C7" s="10"/>
      <c r="D7" s="11" t="s">
        <v>36</v>
      </c>
      <c r="E7" s="11" t="s">
        <v>37</v>
      </c>
      <c r="F7" s="11" t="s">
        <v>23</v>
      </c>
      <c r="G7" s="11" t="s">
        <v>38</v>
      </c>
      <c r="H7" s="11" t="s">
        <v>39</v>
      </c>
      <c r="I7" s="11" t="s">
        <v>26</v>
      </c>
      <c r="J7" s="11" t="s">
        <v>40</v>
      </c>
      <c r="K7" s="11" t="s">
        <v>41</v>
      </c>
      <c r="L7" s="11">
        <v>1</v>
      </c>
      <c r="M7" s="11" t="s">
        <v>29</v>
      </c>
      <c r="N7" s="11">
        <f t="shared" si="0"/>
        <v>1720</v>
      </c>
      <c r="O7" s="11">
        <f t="shared" si="1"/>
        <v>1720</v>
      </c>
      <c r="P7" s="11">
        <f t="shared" si="2"/>
        <v>3440</v>
      </c>
      <c r="Q7" s="10"/>
      <c r="R7" s="24"/>
    </row>
    <row r="8" spans="1:18" s="1" customFormat="1" ht="27">
      <c r="A8" s="10"/>
      <c r="B8" s="10"/>
      <c r="C8" s="10"/>
      <c r="D8" s="11" t="s">
        <v>42</v>
      </c>
      <c r="E8" s="11" t="s">
        <v>43</v>
      </c>
      <c r="F8" s="11" t="s">
        <v>23</v>
      </c>
      <c r="G8" s="11" t="s">
        <v>44</v>
      </c>
      <c r="H8" s="11" t="s">
        <v>45</v>
      </c>
      <c r="I8" s="11" t="s">
        <v>26</v>
      </c>
      <c r="J8" s="11" t="s">
        <v>46</v>
      </c>
      <c r="K8" s="11" t="s">
        <v>47</v>
      </c>
      <c r="L8" s="11">
        <v>1</v>
      </c>
      <c r="M8" s="11" t="s">
        <v>29</v>
      </c>
      <c r="N8" s="11">
        <f t="shared" si="0"/>
        <v>1720</v>
      </c>
      <c r="O8" s="11">
        <f t="shared" si="1"/>
        <v>1720</v>
      </c>
      <c r="P8" s="11">
        <f t="shared" si="2"/>
        <v>3440</v>
      </c>
      <c r="Q8" s="10"/>
      <c r="R8" s="24"/>
    </row>
    <row r="9" spans="1:18" s="1" customFormat="1" ht="27">
      <c r="A9" s="10"/>
      <c r="B9" s="10"/>
      <c r="C9" s="10"/>
      <c r="D9" s="11" t="s">
        <v>48</v>
      </c>
      <c r="E9" s="11" t="s">
        <v>49</v>
      </c>
      <c r="F9" s="11" t="s">
        <v>50</v>
      </c>
      <c r="G9" s="11" t="s">
        <v>51</v>
      </c>
      <c r="H9" s="11" t="s">
        <v>52</v>
      </c>
      <c r="I9" s="11" t="s">
        <v>53</v>
      </c>
      <c r="J9" s="11" t="s">
        <v>54</v>
      </c>
      <c r="K9" s="11" t="s">
        <v>55</v>
      </c>
      <c r="L9" s="11">
        <v>1</v>
      </c>
      <c r="M9" s="11" t="s">
        <v>29</v>
      </c>
      <c r="N9" s="11">
        <f t="shared" si="0"/>
        <v>1720</v>
      </c>
      <c r="O9" s="11">
        <f t="shared" si="1"/>
        <v>1720</v>
      </c>
      <c r="P9" s="11">
        <f t="shared" si="2"/>
        <v>3440</v>
      </c>
      <c r="Q9" s="10"/>
      <c r="R9" s="25"/>
    </row>
    <row r="10" spans="1:18" s="1" customFormat="1" ht="27">
      <c r="A10" s="12">
        <v>2</v>
      </c>
      <c r="B10" s="13" t="s">
        <v>56</v>
      </c>
      <c r="C10" s="13">
        <v>11</v>
      </c>
      <c r="D10" s="11" t="s">
        <v>57</v>
      </c>
      <c r="E10" s="11" t="s">
        <v>58</v>
      </c>
      <c r="F10" s="11" t="s">
        <v>59</v>
      </c>
      <c r="G10" s="11" t="s">
        <v>24</v>
      </c>
      <c r="H10" s="11" t="s">
        <v>60</v>
      </c>
      <c r="I10" s="11" t="s">
        <v>26</v>
      </c>
      <c r="J10" s="11" t="s">
        <v>27</v>
      </c>
      <c r="K10" s="11" t="s">
        <v>61</v>
      </c>
      <c r="L10" s="11">
        <v>1</v>
      </c>
      <c r="M10" s="11" t="s">
        <v>29</v>
      </c>
      <c r="N10" s="11">
        <f t="shared" si="0"/>
        <v>1720</v>
      </c>
      <c r="O10" s="11">
        <f t="shared" si="1"/>
        <v>1720</v>
      </c>
      <c r="P10" s="11">
        <f t="shared" si="2"/>
        <v>3440</v>
      </c>
      <c r="Q10" s="13">
        <f>SUM(P10:P20)</f>
        <v>37840</v>
      </c>
      <c r="R10" s="23"/>
    </row>
    <row r="11" spans="1:18" s="1" customFormat="1" ht="27">
      <c r="A11" s="12"/>
      <c r="B11" s="13"/>
      <c r="C11" s="13"/>
      <c r="D11" s="11" t="s">
        <v>62</v>
      </c>
      <c r="E11" s="11" t="s">
        <v>63</v>
      </c>
      <c r="F11" s="11" t="s">
        <v>64</v>
      </c>
      <c r="G11" s="11" t="s">
        <v>65</v>
      </c>
      <c r="H11" s="11" t="s">
        <v>66</v>
      </c>
      <c r="I11" s="11" t="s">
        <v>26</v>
      </c>
      <c r="J11" s="11" t="s">
        <v>67</v>
      </c>
      <c r="K11" s="11" t="s">
        <v>61</v>
      </c>
      <c r="L11" s="11">
        <v>1</v>
      </c>
      <c r="M11" s="11" t="s">
        <v>29</v>
      </c>
      <c r="N11" s="11">
        <f t="shared" si="0"/>
        <v>1720</v>
      </c>
      <c r="O11" s="11">
        <f t="shared" si="1"/>
        <v>1720</v>
      </c>
      <c r="P11" s="11">
        <f t="shared" si="2"/>
        <v>3440</v>
      </c>
      <c r="Q11" s="13"/>
      <c r="R11" s="24"/>
    </row>
    <row r="12" spans="1:18" s="1" customFormat="1" ht="27">
      <c r="A12" s="12"/>
      <c r="B12" s="13"/>
      <c r="C12" s="13"/>
      <c r="D12" s="11" t="s">
        <v>68</v>
      </c>
      <c r="E12" s="11" t="s">
        <v>69</v>
      </c>
      <c r="F12" s="11" t="s">
        <v>64</v>
      </c>
      <c r="G12" s="11" t="s">
        <v>70</v>
      </c>
      <c r="H12" s="11" t="s">
        <v>71</v>
      </c>
      <c r="I12" s="11" t="s">
        <v>26</v>
      </c>
      <c r="J12" s="11" t="s">
        <v>72</v>
      </c>
      <c r="K12" s="11" t="s">
        <v>61</v>
      </c>
      <c r="L12" s="11">
        <v>1</v>
      </c>
      <c r="M12" s="11" t="s">
        <v>29</v>
      </c>
      <c r="N12" s="11">
        <f t="shared" si="0"/>
        <v>1720</v>
      </c>
      <c r="O12" s="11">
        <f t="shared" si="1"/>
        <v>1720</v>
      </c>
      <c r="P12" s="11">
        <f t="shared" si="2"/>
        <v>3440</v>
      </c>
      <c r="Q12" s="13"/>
      <c r="R12" s="24"/>
    </row>
    <row r="13" spans="1:18" s="1" customFormat="1" ht="27">
      <c r="A13" s="12"/>
      <c r="B13" s="13"/>
      <c r="C13" s="13"/>
      <c r="D13" s="11" t="s">
        <v>73</v>
      </c>
      <c r="E13" s="11" t="s">
        <v>74</v>
      </c>
      <c r="F13" s="11" t="s">
        <v>75</v>
      </c>
      <c r="G13" s="11" t="s">
        <v>76</v>
      </c>
      <c r="H13" s="11" t="s">
        <v>39</v>
      </c>
      <c r="I13" s="11" t="s">
        <v>26</v>
      </c>
      <c r="J13" s="11" t="s">
        <v>77</v>
      </c>
      <c r="K13" s="11" t="s">
        <v>61</v>
      </c>
      <c r="L13" s="11">
        <v>1</v>
      </c>
      <c r="M13" s="11" t="s">
        <v>29</v>
      </c>
      <c r="N13" s="11">
        <f t="shared" si="0"/>
        <v>1720</v>
      </c>
      <c r="O13" s="11">
        <f t="shared" si="1"/>
        <v>1720</v>
      </c>
      <c r="P13" s="11">
        <f t="shared" si="2"/>
        <v>3440</v>
      </c>
      <c r="Q13" s="13"/>
      <c r="R13" s="24"/>
    </row>
    <row r="14" spans="1:18" s="1" customFormat="1" ht="27">
      <c r="A14" s="12"/>
      <c r="B14" s="13"/>
      <c r="C14" s="13"/>
      <c r="D14" s="11" t="s">
        <v>78</v>
      </c>
      <c r="E14" s="11" t="s">
        <v>79</v>
      </c>
      <c r="F14" s="11" t="s">
        <v>59</v>
      </c>
      <c r="G14" s="11" t="s">
        <v>80</v>
      </c>
      <c r="H14" s="11" t="s">
        <v>71</v>
      </c>
      <c r="I14" s="11" t="s">
        <v>26</v>
      </c>
      <c r="J14" s="11" t="s">
        <v>72</v>
      </c>
      <c r="K14" s="11" t="s">
        <v>61</v>
      </c>
      <c r="L14" s="11">
        <v>1</v>
      </c>
      <c r="M14" s="11" t="s">
        <v>29</v>
      </c>
      <c r="N14" s="11">
        <f t="shared" si="0"/>
        <v>1720</v>
      </c>
      <c r="O14" s="11">
        <f t="shared" si="1"/>
        <v>1720</v>
      </c>
      <c r="P14" s="11">
        <f t="shared" si="2"/>
        <v>3440</v>
      </c>
      <c r="Q14" s="13"/>
      <c r="R14" s="24"/>
    </row>
    <row r="15" spans="1:18" s="1" customFormat="1" ht="27">
      <c r="A15" s="12"/>
      <c r="B15" s="13"/>
      <c r="C15" s="13"/>
      <c r="D15" s="11" t="s">
        <v>81</v>
      </c>
      <c r="E15" s="11" t="s">
        <v>82</v>
      </c>
      <c r="F15" s="11" t="s">
        <v>64</v>
      </c>
      <c r="G15" s="11" t="s">
        <v>83</v>
      </c>
      <c r="H15" s="11" t="s">
        <v>84</v>
      </c>
      <c r="I15" s="11" t="s">
        <v>26</v>
      </c>
      <c r="J15" s="11" t="s">
        <v>27</v>
      </c>
      <c r="K15" s="11" t="s">
        <v>61</v>
      </c>
      <c r="L15" s="11">
        <v>1</v>
      </c>
      <c r="M15" s="11" t="s">
        <v>29</v>
      </c>
      <c r="N15" s="11">
        <f t="shared" si="0"/>
        <v>1720</v>
      </c>
      <c r="O15" s="11">
        <f t="shared" si="1"/>
        <v>1720</v>
      </c>
      <c r="P15" s="11">
        <f t="shared" si="2"/>
        <v>3440</v>
      </c>
      <c r="Q15" s="13"/>
      <c r="R15" s="24"/>
    </row>
    <row r="16" spans="1:18" s="1" customFormat="1" ht="27">
      <c r="A16" s="12"/>
      <c r="B16" s="13"/>
      <c r="C16" s="13"/>
      <c r="D16" s="11" t="s">
        <v>85</v>
      </c>
      <c r="E16" s="11" t="s">
        <v>86</v>
      </c>
      <c r="F16" s="11" t="s">
        <v>87</v>
      </c>
      <c r="G16" s="11" t="s">
        <v>88</v>
      </c>
      <c r="H16" s="11" t="s">
        <v>39</v>
      </c>
      <c r="I16" s="11" t="s">
        <v>26</v>
      </c>
      <c r="J16" s="11" t="s">
        <v>89</v>
      </c>
      <c r="K16" s="11" t="s">
        <v>61</v>
      </c>
      <c r="L16" s="11">
        <v>1</v>
      </c>
      <c r="M16" s="11" t="s">
        <v>29</v>
      </c>
      <c r="N16" s="11">
        <f t="shared" si="0"/>
        <v>1720</v>
      </c>
      <c r="O16" s="11">
        <f t="shared" si="1"/>
        <v>1720</v>
      </c>
      <c r="P16" s="11">
        <f t="shared" si="2"/>
        <v>3440</v>
      </c>
      <c r="Q16" s="13"/>
      <c r="R16" s="24"/>
    </row>
    <row r="17" spans="1:18" s="1" customFormat="1" ht="27">
      <c r="A17" s="12"/>
      <c r="B17" s="13"/>
      <c r="C17" s="13"/>
      <c r="D17" s="11" t="s">
        <v>90</v>
      </c>
      <c r="E17" s="11" t="s">
        <v>91</v>
      </c>
      <c r="F17" s="11" t="s">
        <v>59</v>
      </c>
      <c r="G17" s="11" t="s">
        <v>24</v>
      </c>
      <c r="H17" s="11" t="s">
        <v>60</v>
      </c>
      <c r="I17" s="11" t="s">
        <v>26</v>
      </c>
      <c r="J17" s="11" t="s">
        <v>27</v>
      </c>
      <c r="K17" s="11" t="s">
        <v>61</v>
      </c>
      <c r="L17" s="11">
        <v>1</v>
      </c>
      <c r="M17" s="11" t="s">
        <v>29</v>
      </c>
      <c r="N17" s="11">
        <f t="shared" si="0"/>
        <v>1720</v>
      </c>
      <c r="O17" s="11">
        <f t="shared" si="1"/>
        <v>1720</v>
      </c>
      <c r="P17" s="11">
        <f t="shared" si="2"/>
        <v>3440</v>
      </c>
      <c r="Q17" s="13"/>
      <c r="R17" s="24"/>
    </row>
    <row r="18" spans="1:18" s="1" customFormat="1" ht="27">
      <c r="A18" s="12"/>
      <c r="B18" s="13"/>
      <c r="C18" s="13"/>
      <c r="D18" s="11" t="s">
        <v>92</v>
      </c>
      <c r="E18" s="11" t="s">
        <v>93</v>
      </c>
      <c r="F18" s="11" t="s">
        <v>64</v>
      </c>
      <c r="G18" s="11" t="s">
        <v>24</v>
      </c>
      <c r="H18" s="11" t="s">
        <v>94</v>
      </c>
      <c r="I18" s="11" t="s">
        <v>26</v>
      </c>
      <c r="J18" s="11" t="s">
        <v>27</v>
      </c>
      <c r="K18" s="11" t="s">
        <v>61</v>
      </c>
      <c r="L18" s="11">
        <v>1</v>
      </c>
      <c r="M18" s="11" t="s">
        <v>29</v>
      </c>
      <c r="N18" s="11">
        <f t="shared" si="0"/>
        <v>1720</v>
      </c>
      <c r="O18" s="11">
        <f t="shared" si="1"/>
        <v>1720</v>
      </c>
      <c r="P18" s="11">
        <f t="shared" si="2"/>
        <v>3440</v>
      </c>
      <c r="Q18" s="13"/>
      <c r="R18" s="24"/>
    </row>
    <row r="19" spans="1:18" s="1" customFormat="1" ht="27">
      <c r="A19" s="12"/>
      <c r="B19" s="13"/>
      <c r="C19" s="13"/>
      <c r="D19" s="11" t="s">
        <v>95</v>
      </c>
      <c r="E19" s="11" t="s">
        <v>96</v>
      </c>
      <c r="F19" s="11" t="s">
        <v>59</v>
      </c>
      <c r="G19" s="11" t="s">
        <v>97</v>
      </c>
      <c r="H19" s="11" t="s">
        <v>66</v>
      </c>
      <c r="I19" s="11" t="s">
        <v>26</v>
      </c>
      <c r="J19" s="11" t="s">
        <v>54</v>
      </c>
      <c r="K19" s="11" t="s">
        <v>61</v>
      </c>
      <c r="L19" s="11">
        <v>1</v>
      </c>
      <c r="M19" s="11" t="s">
        <v>29</v>
      </c>
      <c r="N19" s="11">
        <f t="shared" si="0"/>
        <v>1720</v>
      </c>
      <c r="O19" s="11">
        <f t="shared" si="1"/>
        <v>1720</v>
      </c>
      <c r="P19" s="11">
        <f t="shared" si="2"/>
        <v>3440</v>
      </c>
      <c r="Q19" s="13"/>
      <c r="R19" s="24"/>
    </row>
    <row r="20" spans="1:18" s="1" customFormat="1" ht="27">
      <c r="A20" s="12"/>
      <c r="B20" s="13"/>
      <c r="C20" s="13"/>
      <c r="D20" s="11" t="s">
        <v>98</v>
      </c>
      <c r="E20" s="11" t="s">
        <v>99</v>
      </c>
      <c r="F20" s="11" t="s">
        <v>59</v>
      </c>
      <c r="G20" s="11" t="s">
        <v>65</v>
      </c>
      <c r="H20" s="11" t="s">
        <v>84</v>
      </c>
      <c r="I20" s="11" t="s">
        <v>26</v>
      </c>
      <c r="J20" s="11" t="s">
        <v>67</v>
      </c>
      <c r="K20" s="11" t="s">
        <v>61</v>
      </c>
      <c r="L20" s="11">
        <v>1</v>
      </c>
      <c r="M20" s="11" t="s">
        <v>29</v>
      </c>
      <c r="N20" s="11">
        <f t="shared" si="0"/>
        <v>1720</v>
      </c>
      <c r="O20" s="11">
        <f t="shared" si="1"/>
        <v>1720</v>
      </c>
      <c r="P20" s="11">
        <f t="shared" si="2"/>
        <v>3440</v>
      </c>
      <c r="Q20" s="13"/>
      <c r="R20" s="25"/>
    </row>
    <row r="21" spans="1:18" s="1" customFormat="1" ht="27">
      <c r="A21" s="7">
        <v>3</v>
      </c>
      <c r="B21" s="14" t="s">
        <v>100</v>
      </c>
      <c r="C21" s="13">
        <v>9</v>
      </c>
      <c r="D21" s="11" t="s">
        <v>101</v>
      </c>
      <c r="E21" s="11" t="s">
        <v>102</v>
      </c>
      <c r="F21" s="11" t="s">
        <v>103</v>
      </c>
      <c r="G21" s="11" t="s">
        <v>104</v>
      </c>
      <c r="H21" s="11" t="s">
        <v>105</v>
      </c>
      <c r="I21" s="11" t="s">
        <v>53</v>
      </c>
      <c r="J21" s="11" t="s">
        <v>54</v>
      </c>
      <c r="K21" s="11" t="s">
        <v>106</v>
      </c>
      <c r="L21" s="11">
        <v>3</v>
      </c>
      <c r="M21" s="11" t="s">
        <v>29</v>
      </c>
      <c r="N21" s="11">
        <f aca="true" t="shared" si="3" ref="N21:N27">1720*3</f>
        <v>5160</v>
      </c>
      <c r="O21" s="11">
        <f aca="true" t="shared" si="4" ref="O21:O27">1720*3</f>
        <v>5160</v>
      </c>
      <c r="P21" s="11">
        <f t="shared" si="2"/>
        <v>10320</v>
      </c>
      <c r="Q21" s="13">
        <f>SUM(P21:P29)</f>
        <v>85656</v>
      </c>
      <c r="R21" s="23"/>
    </row>
    <row r="22" spans="1:18" s="1" customFormat="1" ht="27">
      <c r="A22" s="7"/>
      <c r="B22" s="14"/>
      <c r="C22" s="13"/>
      <c r="D22" s="11" t="s">
        <v>107</v>
      </c>
      <c r="E22" s="11" t="s">
        <v>108</v>
      </c>
      <c r="F22" s="11" t="s">
        <v>103</v>
      </c>
      <c r="G22" s="11" t="s">
        <v>109</v>
      </c>
      <c r="H22" s="11" t="s">
        <v>110</v>
      </c>
      <c r="I22" s="11" t="s">
        <v>26</v>
      </c>
      <c r="J22" s="11" t="s">
        <v>54</v>
      </c>
      <c r="K22" s="11" t="s">
        <v>106</v>
      </c>
      <c r="L22" s="11">
        <v>3</v>
      </c>
      <c r="M22" s="11" t="s">
        <v>29</v>
      </c>
      <c r="N22" s="11">
        <f t="shared" si="3"/>
        <v>5160</v>
      </c>
      <c r="O22" s="11">
        <f t="shared" si="4"/>
        <v>5160</v>
      </c>
      <c r="P22" s="11">
        <f t="shared" si="2"/>
        <v>10320</v>
      </c>
      <c r="Q22" s="13"/>
      <c r="R22" s="24"/>
    </row>
    <row r="23" spans="1:18" s="1" customFormat="1" ht="27">
      <c r="A23" s="7"/>
      <c r="B23" s="14"/>
      <c r="C23" s="13"/>
      <c r="D23" s="11" t="s">
        <v>111</v>
      </c>
      <c r="E23" s="11" t="s">
        <v>112</v>
      </c>
      <c r="F23" s="11" t="s">
        <v>103</v>
      </c>
      <c r="G23" s="11" t="s">
        <v>88</v>
      </c>
      <c r="H23" s="11" t="s">
        <v>113</v>
      </c>
      <c r="I23" s="11" t="s">
        <v>26</v>
      </c>
      <c r="J23" s="11" t="s">
        <v>89</v>
      </c>
      <c r="K23" s="11" t="s">
        <v>106</v>
      </c>
      <c r="L23" s="11">
        <v>3</v>
      </c>
      <c r="M23" s="11" t="s">
        <v>29</v>
      </c>
      <c r="N23" s="11">
        <f t="shared" si="3"/>
        <v>5160</v>
      </c>
      <c r="O23" s="11">
        <f t="shared" si="4"/>
        <v>5160</v>
      </c>
      <c r="P23" s="11">
        <f t="shared" si="2"/>
        <v>10320</v>
      </c>
      <c r="Q23" s="13"/>
      <c r="R23" s="24"/>
    </row>
    <row r="24" spans="1:18" s="1" customFormat="1" ht="27">
      <c r="A24" s="7"/>
      <c r="B24" s="14"/>
      <c r="C24" s="13"/>
      <c r="D24" s="11" t="s">
        <v>114</v>
      </c>
      <c r="E24" s="11" t="s">
        <v>115</v>
      </c>
      <c r="F24" s="11" t="s">
        <v>103</v>
      </c>
      <c r="G24" s="11" t="s">
        <v>116</v>
      </c>
      <c r="H24" s="11" t="s">
        <v>117</v>
      </c>
      <c r="I24" s="11" t="s">
        <v>26</v>
      </c>
      <c r="J24" s="11" t="s">
        <v>118</v>
      </c>
      <c r="K24" s="11" t="s">
        <v>106</v>
      </c>
      <c r="L24" s="11">
        <v>3</v>
      </c>
      <c r="M24" s="11" t="s">
        <v>29</v>
      </c>
      <c r="N24" s="11">
        <f t="shared" si="3"/>
        <v>5160</v>
      </c>
      <c r="O24" s="11">
        <f t="shared" si="4"/>
        <v>5160</v>
      </c>
      <c r="P24" s="11">
        <f t="shared" si="2"/>
        <v>10320</v>
      </c>
      <c r="Q24" s="13"/>
      <c r="R24" s="24"/>
    </row>
    <row r="25" spans="1:18" s="1" customFormat="1" ht="27">
      <c r="A25" s="7"/>
      <c r="B25" s="14"/>
      <c r="C25" s="13"/>
      <c r="D25" s="11" t="s">
        <v>119</v>
      </c>
      <c r="E25" s="11" t="s">
        <v>120</v>
      </c>
      <c r="F25" s="11" t="s">
        <v>103</v>
      </c>
      <c r="G25" s="11" t="s">
        <v>97</v>
      </c>
      <c r="H25" s="11" t="s">
        <v>121</v>
      </c>
      <c r="I25" s="11" t="s">
        <v>26</v>
      </c>
      <c r="J25" s="11" t="s">
        <v>54</v>
      </c>
      <c r="K25" s="11" t="s">
        <v>106</v>
      </c>
      <c r="L25" s="11">
        <v>3</v>
      </c>
      <c r="M25" s="11" t="s">
        <v>29</v>
      </c>
      <c r="N25" s="11">
        <f t="shared" si="3"/>
        <v>5160</v>
      </c>
      <c r="O25" s="11">
        <f t="shared" si="4"/>
        <v>5160</v>
      </c>
      <c r="P25" s="11">
        <f t="shared" si="2"/>
        <v>10320</v>
      </c>
      <c r="Q25" s="13"/>
      <c r="R25" s="24"/>
    </row>
    <row r="26" spans="1:18" s="1" customFormat="1" ht="27">
      <c r="A26" s="7"/>
      <c r="B26" s="14"/>
      <c r="C26" s="13"/>
      <c r="D26" s="11" t="s">
        <v>122</v>
      </c>
      <c r="E26" s="11" t="s">
        <v>123</v>
      </c>
      <c r="F26" s="11" t="s">
        <v>103</v>
      </c>
      <c r="G26" s="11" t="s">
        <v>104</v>
      </c>
      <c r="H26" s="11" t="s">
        <v>124</v>
      </c>
      <c r="I26" s="11" t="s">
        <v>53</v>
      </c>
      <c r="J26" s="11" t="s">
        <v>54</v>
      </c>
      <c r="K26" s="11" t="s">
        <v>106</v>
      </c>
      <c r="L26" s="11">
        <v>3</v>
      </c>
      <c r="M26" s="11" t="s">
        <v>29</v>
      </c>
      <c r="N26" s="11">
        <f t="shared" si="3"/>
        <v>5160</v>
      </c>
      <c r="O26" s="11">
        <f t="shared" si="4"/>
        <v>5160</v>
      </c>
      <c r="P26" s="11">
        <f t="shared" si="2"/>
        <v>10320</v>
      </c>
      <c r="Q26" s="13"/>
      <c r="R26" s="24"/>
    </row>
    <row r="27" spans="1:18" s="1" customFormat="1" ht="27">
      <c r="A27" s="7"/>
      <c r="B27" s="14"/>
      <c r="C27" s="13"/>
      <c r="D27" s="11" t="s">
        <v>125</v>
      </c>
      <c r="E27" s="11" t="s">
        <v>126</v>
      </c>
      <c r="F27" s="11" t="s">
        <v>103</v>
      </c>
      <c r="G27" s="11" t="s">
        <v>65</v>
      </c>
      <c r="H27" s="11" t="s">
        <v>127</v>
      </c>
      <c r="I27" s="11" t="s">
        <v>26</v>
      </c>
      <c r="J27" s="11" t="s">
        <v>67</v>
      </c>
      <c r="K27" s="11" t="s">
        <v>106</v>
      </c>
      <c r="L27" s="11">
        <v>3</v>
      </c>
      <c r="M27" s="11" t="s">
        <v>29</v>
      </c>
      <c r="N27" s="11">
        <f t="shared" si="3"/>
        <v>5160</v>
      </c>
      <c r="O27" s="11">
        <f t="shared" si="4"/>
        <v>5160</v>
      </c>
      <c r="P27" s="11">
        <f t="shared" si="2"/>
        <v>10320</v>
      </c>
      <c r="Q27" s="13"/>
      <c r="R27" s="24"/>
    </row>
    <row r="28" spans="1:18" s="1" customFormat="1" ht="27">
      <c r="A28" s="7"/>
      <c r="B28" s="14"/>
      <c r="C28" s="13"/>
      <c r="D28" s="11" t="s">
        <v>128</v>
      </c>
      <c r="E28" s="11" t="s">
        <v>129</v>
      </c>
      <c r="F28" s="11" t="s">
        <v>130</v>
      </c>
      <c r="G28" s="11" t="s">
        <v>131</v>
      </c>
      <c r="H28" s="11" t="s">
        <v>127</v>
      </c>
      <c r="I28" s="11" t="s">
        <v>53</v>
      </c>
      <c r="J28" s="11" t="s">
        <v>54</v>
      </c>
      <c r="K28" s="11" t="s">
        <v>106</v>
      </c>
      <c r="L28" s="11">
        <v>3</v>
      </c>
      <c r="M28" s="11" t="s">
        <v>132</v>
      </c>
      <c r="N28" s="11">
        <f>1720*3*0.6</f>
        <v>3096</v>
      </c>
      <c r="O28" s="11">
        <v>0</v>
      </c>
      <c r="P28" s="11">
        <f t="shared" si="2"/>
        <v>3096</v>
      </c>
      <c r="Q28" s="13"/>
      <c r="R28" s="24"/>
    </row>
    <row r="29" spans="1:18" s="1" customFormat="1" ht="27">
      <c r="A29" s="7"/>
      <c r="B29" s="14"/>
      <c r="C29" s="13"/>
      <c r="D29" s="11" t="s">
        <v>133</v>
      </c>
      <c r="E29" s="11" t="s">
        <v>134</v>
      </c>
      <c r="F29" s="11" t="s">
        <v>103</v>
      </c>
      <c r="G29" s="11" t="s">
        <v>135</v>
      </c>
      <c r="H29" s="11" t="s">
        <v>136</v>
      </c>
      <c r="I29" s="11" t="s">
        <v>26</v>
      </c>
      <c r="J29" s="11" t="s">
        <v>137</v>
      </c>
      <c r="K29" s="11" t="s">
        <v>106</v>
      </c>
      <c r="L29" s="11">
        <v>3</v>
      </c>
      <c r="M29" s="11" t="s">
        <v>29</v>
      </c>
      <c r="N29" s="11">
        <f aca="true" t="shared" si="5" ref="N29:N46">1720*3</f>
        <v>5160</v>
      </c>
      <c r="O29" s="11">
        <f aca="true" t="shared" si="6" ref="O29:O46">1720*3</f>
        <v>5160</v>
      </c>
      <c r="P29" s="11">
        <f t="shared" si="2"/>
        <v>10320</v>
      </c>
      <c r="Q29" s="13"/>
      <c r="R29" s="25"/>
    </row>
    <row r="30" spans="1:18" s="1" customFormat="1" ht="40.5">
      <c r="A30" s="15">
        <v>4</v>
      </c>
      <c r="B30" s="16" t="s">
        <v>138</v>
      </c>
      <c r="C30" s="17">
        <v>8</v>
      </c>
      <c r="D30" s="11" t="s">
        <v>139</v>
      </c>
      <c r="E30" s="11" t="s">
        <v>140</v>
      </c>
      <c r="F30" s="11" t="s">
        <v>141</v>
      </c>
      <c r="G30" s="11" t="s">
        <v>142</v>
      </c>
      <c r="H30" s="11" t="s">
        <v>143</v>
      </c>
      <c r="I30" s="11" t="s">
        <v>144</v>
      </c>
      <c r="J30" s="11">
        <v>2019.07</v>
      </c>
      <c r="K30" s="11" t="s">
        <v>145</v>
      </c>
      <c r="L30" s="11">
        <v>3</v>
      </c>
      <c r="M30" s="11" t="s">
        <v>29</v>
      </c>
      <c r="N30" s="11">
        <f t="shared" si="5"/>
        <v>5160</v>
      </c>
      <c r="O30" s="11">
        <f t="shared" si="6"/>
        <v>5160</v>
      </c>
      <c r="P30" s="11">
        <f t="shared" si="2"/>
        <v>10320</v>
      </c>
      <c r="Q30" s="17">
        <f>SUM(P30:P37)</f>
        <v>82560</v>
      </c>
      <c r="R30" s="23"/>
    </row>
    <row r="31" spans="1:18" s="1" customFormat="1" ht="40.5">
      <c r="A31" s="15"/>
      <c r="B31" s="16"/>
      <c r="C31" s="17"/>
      <c r="D31" s="11" t="s">
        <v>146</v>
      </c>
      <c r="E31" s="11" t="s">
        <v>147</v>
      </c>
      <c r="F31" s="11" t="s">
        <v>141</v>
      </c>
      <c r="G31" s="11" t="s">
        <v>142</v>
      </c>
      <c r="H31" s="11" t="s">
        <v>143</v>
      </c>
      <c r="I31" s="11" t="s">
        <v>144</v>
      </c>
      <c r="J31" s="11">
        <v>2019.07</v>
      </c>
      <c r="K31" s="11" t="s">
        <v>145</v>
      </c>
      <c r="L31" s="11">
        <v>3</v>
      </c>
      <c r="M31" s="11" t="s">
        <v>29</v>
      </c>
      <c r="N31" s="11">
        <f t="shared" si="5"/>
        <v>5160</v>
      </c>
      <c r="O31" s="11">
        <f t="shared" si="6"/>
        <v>5160</v>
      </c>
      <c r="P31" s="11">
        <f t="shared" si="2"/>
        <v>10320</v>
      </c>
      <c r="Q31" s="17"/>
      <c r="R31" s="24"/>
    </row>
    <row r="32" spans="1:18" s="1" customFormat="1" ht="27">
      <c r="A32" s="15"/>
      <c r="B32" s="16"/>
      <c r="C32" s="17"/>
      <c r="D32" s="11" t="s">
        <v>148</v>
      </c>
      <c r="E32" s="11" t="s">
        <v>149</v>
      </c>
      <c r="F32" s="11" t="s">
        <v>141</v>
      </c>
      <c r="G32" s="11" t="s">
        <v>150</v>
      </c>
      <c r="H32" s="11" t="s">
        <v>151</v>
      </c>
      <c r="I32" s="11" t="s">
        <v>144</v>
      </c>
      <c r="J32" s="11">
        <v>2016.09</v>
      </c>
      <c r="K32" s="11" t="s">
        <v>152</v>
      </c>
      <c r="L32" s="11">
        <v>3</v>
      </c>
      <c r="M32" s="11" t="s">
        <v>29</v>
      </c>
      <c r="N32" s="11">
        <f t="shared" si="5"/>
        <v>5160</v>
      </c>
      <c r="O32" s="11">
        <f t="shared" si="6"/>
        <v>5160</v>
      </c>
      <c r="P32" s="11">
        <f t="shared" si="2"/>
        <v>10320</v>
      </c>
      <c r="Q32" s="17"/>
      <c r="R32" s="24"/>
    </row>
    <row r="33" spans="1:18" s="1" customFormat="1" ht="27">
      <c r="A33" s="15"/>
      <c r="B33" s="16"/>
      <c r="C33" s="17"/>
      <c r="D33" s="11" t="s">
        <v>153</v>
      </c>
      <c r="E33" s="11" t="s">
        <v>154</v>
      </c>
      <c r="F33" s="11" t="s">
        <v>141</v>
      </c>
      <c r="G33" s="11" t="s">
        <v>155</v>
      </c>
      <c r="H33" s="11" t="s">
        <v>151</v>
      </c>
      <c r="I33" s="11" t="s">
        <v>144</v>
      </c>
      <c r="J33" s="11">
        <v>2012.06</v>
      </c>
      <c r="K33" s="11" t="s">
        <v>145</v>
      </c>
      <c r="L33" s="11">
        <v>3</v>
      </c>
      <c r="M33" s="11" t="s">
        <v>29</v>
      </c>
      <c r="N33" s="11">
        <f t="shared" si="5"/>
        <v>5160</v>
      </c>
      <c r="O33" s="11">
        <f t="shared" si="6"/>
        <v>5160</v>
      </c>
      <c r="P33" s="11">
        <f t="shared" si="2"/>
        <v>10320</v>
      </c>
      <c r="Q33" s="17"/>
      <c r="R33" s="24"/>
    </row>
    <row r="34" spans="1:18" s="1" customFormat="1" ht="27">
      <c r="A34" s="15"/>
      <c r="B34" s="16"/>
      <c r="C34" s="17"/>
      <c r="D34" s="11" t="s">
        <v>156</v>
      </c>
      <c r="E34" s="11" t="s">
        <v>157</v>
      </c>
      <c r="F34" s="11" t="s">
        <v>158</v>
      </c>
      <c r="G34" s="11" t="s">
        <v>159</v>
      </c>
      <c r="H34" s="11" t="s">
        <v>151</v>
      </c>
      <c r="I34" s="11" t="s">
        <v>144</v>
      </c>
      <c r="J34" s="11">
        <v>2012.06</v>
      </c>
      <c r="K34" s="11" t="s">
        <v>152</v>
      </c>
      <c r="L34" s="11">
        <v>3</v>
      </c>
      <c r="M34" s="11" t="s">
        <v>29</v>
      </c>
      <c r="N34" s="11">
        <f t="shared" si="5"/>
        <v>5160</v>
      </c>
      <c r="O34" s="11">
        <f t="shared" si="6"/>
        <v>5160</v>
      </c>
      <c r="P34" s="11">
        <f t="shared" si="2"/>
        <v>10320</v>
      </c>
      <c r="Q34" s="17"/>
      <c r="R34" s="24"/>
    </row>
    <row r="35" spans="1:18" s="1" customFormat="1" ht="27">
      <c r="A35" s="15"/>
      <c r="B35" s="16"/>
      <c r="C35" s="17"/>
      <c r="D35" s="11" t="s">
        <v>160</v>
      </c>
      <c r="E35" s="11" t="s">
        <v>161</v>
      </c>
      <c r="F35" s="11" t="s">
        <v>158</v>
      </c>
      <c r="G35" s="11" t="s">
        <v>162</v>
      </c>
      <c r="H35" s="11" t="s">
        <v>151</v>
      </c>
      <c r="I35" s="11" t="s">
        <v>144</v>
      </c>
      <c r="J35" s="11">
        <v>2014.06</v>
      </c>
      <c r="K35" s="11" t="s">
        <v>152</v>
      </c>
      <c r="L35" s="11">
        <v>3</v>
      </c>
      <c r="M35" s="11" t="s">
        <v>29</v>
      </c>
      <c r="N35" s="11">
        <f t="shared" si="5"/>
        <v>5160</v>
      </c>
      <c r="O35" s="11">
        <f t="shared" si="6"/>
        <v>5160</v>
      </c>
      <c r="P35" s="11">
        <f t="shared" si="2"/>
        <v>10320</v>
      </c>
      <c r="Q35" s="17"/>
      <c r="R35" s="24"/>
    </row>
    <row r="36" spans="1:18" s="1" customFormat="1" ht="40.5">
      <c r="A36" s="15"/>
      <c r="B36" s="16"/>
      <c r="C36" s="17"/>
      <c r="D36" s="11" t="s">
        <v>163</v>
      </c>
      <c r="E36" s="11" t="s">
        <v>164</v>
      </c>
      <c r="F36" s="11" t="s">
        <v>158</v>
      </c>
      <c r="G36" s="11" t="s">
        <v>165</v>
      </c>
      <c r="H36" s="11" t="s">
        <v>151</v>
      </c>
      <c r="I36" s="11" t="s">
        <v>144</v>
      </c>
      <c r="J36" s="11">
        <v>2019.01</v>
      </c>
      <c r="K36" s="11" t="s">
        <v>145</v>
      </c>
      <c r="L36" s="11">
        <v>3</v>
      </c>
      <c r="M36" s="11" t="s">
        <v>29</v>
      </c>
      <c r="N36" s="11">
        <f t="shared" si="5"/>
        <v>5160</v>
      </c>
      <c r="O36" s="11">
        <f t="shared" si="6"/>
        <v>5160</v>
      </c>
      <c r="P36" s="11">
        <f t="shared" si="2"/>
        <v>10320</v>
      </c>
      <c r="Q36" s="17"/>
      <c r="R36" s="24"/>
    </row>
    <row r="37" spans="1:18" s="1" customFormat="1" ht="27">
      <c r="A37" s="15"/>
      <c r="B37" s="16"/>
      <c r="C37" s="17"/>
      <c r="D37" s="11" t="s">
        <v>166</v>
      </c>
      <c r="E37" s="11" t="s">
        <v>167</v>
      </c>
      <c r="F37" s="11" t="s">
        <v>158</v>
      </c>
      <c r="G37" s="11" t="s">
        <v>168</v>
      </c>
      <c r="H37" s="11" t="s">
        <v>151</v>
      </c>
      <c r="I37" s="11" t="s">
        <v>144</v>
      </c>
      <c r="J37" s="11">
        <v>2016.06</v>
      </c>
      <c r="K37" s="11" t="s">
        <v>169</v>
      </c>
      <c r="L37" s="11">
        <v>3</v>
      </c>
      <c r="M37" s="11" t="s">
        <v>29</v>
      </c>
      <c r="N37" s="11">
        <f t="shared" si="5"/>
        <v>5160</v>
      </c>
      <c r="O37" s="11">
        <f t="shared" si="6"/>
        <v>5160</v>
      </c>
      <c r="P37" s="11">
        <f t="shared" si="2"/>
        <v>10320</v>
      </c>
      <c r="Q37" s="17"/>
      <c r="R37" s="25"/>
    </row>
    <row r="38" spans="1:18" s="1" customFormat="1" ht="27">
      <c r="A38" s="15">
        <v>5</v>
      </c>
      <c r="B38" s="16" t="s">
        <v>170</v>
      </c>
      <c r="C38" s="17">
        <v>8</v>
      </c>
      <c r="D38" s="11" t="s">
        <v>171</v>
      </c>
      <c r="E38" s="11" t="s">
        <v>172</v>
      </c>
      <c r="F38" s="11" t="s">
        <v>173</v>
      </c>
      <c r="G38" s="11" t="s">
        <v>174</v>
      </c>
      <c r="H38" s="11" t="s">
        <v>151</v>
      </c>
      <c r="I38" s="11" t="s">
        <v>144</v>
      </c>
      <c r="J38" s="11">
        <v>2019.09</v>
      </c>
      <c r="K38" s="11" t="s">
        <v>175</v>
      </c>
      <c r="L38" s="11">
        <v>3</v>
      </c>
      <c r="M38" s="11" t="s">
        <v>29</v>
      </c>
      <c r="N38" s="11">
        <f t="shared" si="5"/>
        <v>5160</v>
      </c>
      <c r="O38" s="11">
        <f t="shared" si="6"/>
        <v>5160</v>
      </c>
      <c r="P38" s="11">
        <f t="shared" si="2"/>
        <v>10320</v>
      </c>
      <c r="Q38" s="17">
        <f>SUM(P38:P45)</f>
        <v>82560</v>
      </c>
      <c r="R38" s="23"/>
    </row>
    <row r="39" spans="1:18" s="1" customFormat="1" ht="27">
      <c r="A39" s="15"/>
      <c r="B39" s="16"/>
      <c r="C39" s="17"/>
      <c r="D39" s="11" t="s">
        <v>176</v>
      </c>
      <c r="E39" s="11" t="s">
        <v>177</v>
      </c>
      <c r="F39" s="11" t="s">
        <v>178</v>
      </c>
      <c r="G39" s="11" t="s">
        <v>135</v>
      </c>
      <c r="H39" s="11" t="s">
        <v>39</v>
      </c>
      <c r="I39" s="11" t="s">
        <v>26</v>
      </c>
      <c r="J39" s="11">
        <v>2021.06</v>
      </c>
      <c r="K39" s="11" t="s">
        <v>179</v>
      </c>
      <c r="L39" s="11">
        <v>3</v>
      </c>
      <c r="M39" s="11" t="s">
        <v>29</v>
      </c>
      <c r="N39" s="11">
        <f t="shared" si="5"/>
        <v>5160</v>
      </c>
      <c r="O39" s="11">
        <f t="shared" si="6"/>
        <v>5160</v>
      </c>
      <c r="P39" s="11">
        <f t="shared" si="2"/>
        <v>10320</v>
      </c>
      <c r="Q39" s="17"/>
      <c r="R39" s="24"/>
    </row>
    <row r="40" spans="1:18" s="1" customFormat="1" ht="40.5">
      <c r="A40" s="15"/>
      <c r="B40" s="16"/>
      <c r="C40" s="17"/>
      <c r="D40" s="11" t="s">
        <v>180</v>
      </c>
      <c r="E40" s="11" t="s">
        <v>181</v>
      </c>
      <c r="F40" s="11" t="s">
        <v>182</v>
      </c>
      <c r="G40" s="11" t="s">
        <v>183</v>
      </c>
      <c r="H40" s="11" t="s">
        <v>184</v>
      </c>
      <c r="I40" s="11" t="s">
        <v>185</v>
      </c>
      <c r="J40" s="11">
        <v>2021.07</v>
      </c>
      <c r="K40" s="11" t="s">
        <v>179</v>
      </c>
      <c r="L40" s="11">
        <v>3</v>
      </c>
      <c r="M40" s="11" t="s">
        <v>29</v>
      </c>
      <c r="N40" s="11">
        <f t="shared" si="5"/>
        <v>5160</v>
      </c>
      <c r="O40" s="11">
        <f t="shared" si="6"/>
        <v>5160</v>
      </c>
      <c r="P40" s="11">
        <f t="shared" si="2"/>
        <v>10320</v>
      </c>
      <c r="Q40" s="17"/>
      <c r="R40" s="24"/>
    </row>
    <row r="41" spans="1:18" s="1" customFormat="1" ht="40.5">
      <c r="A41" s="15"/>
      <c r="B41" s="16"/>
      <c r="C41" s="17"/>
      <c r="D41" s="11" t="s">
        <v>186</v>
      </c>
      <c r="E41" s="11" t="s">
        <v>187</v>
      </c>
      <c r="F41" s="11" t="s">
        <v>182</v>
      </c>
      <c r="G41" s="11" t="s">
        <v>183</v>
      </c>
      <c r="H41" s="11" t="s">
        <v>184</v>
      </c>
      <c r="I41" s="11" t="s">
        <v>185</v>
      </c>
      <c r="J41" s="11">
        <v>2021.07</v>
      </c>
      <c r="K41" s="11" t="s">
        <v>179</v>
      </c>
      <c r="L41" s="11">
        <v>3</v>
      </c>
      <c r="M41" s="11" t="s">
        <v>29</v>
      </c>
      <c r="N41" s="11">
        <f t="shared" si="5"/>
        <v>5160</v>
      </c>
      <c r="O41" s="11">
        <f t="shared" si="6"/>
        <v>5160</v>
      </c>
      <c r="P41" s="11">
        <f t="shared" si="2"/>
        <v>10320</v>
      </c>
      <c r="Q41" s="17"/>
      <c r="R41" s="24"/>
    </row>
    <row r="42" spans="1:18" s="1" customFormat="1" ht="40.5">
      <c r="A42" s="15"/>
      <c r="B42" s="16"/>
      <c r="C42" s="17"/>
      <c r="D42" s="11" t="s">
        <v>188</v>
      </c>
      <c r="E42" s="11" t="s">
        <v>189</v>
      </c>
      <c r="F42" s="11" t="s">
        <v>182</v>
      </c>
      <c r="G42" s="11" t="s">
        <v>183</v>
      </c>
      <c r="H42" s="11" t="s">
        <v>184</v>
      </c>
      <c r="I42" s="11" t="s">
        <v>185</v>
      </c>
      <c r="J42" s="11">
        <v>2021.07</v>
      </c>
      <c r="K42" s="11" t="s">
        <v>179</v>
      </c>
      <c r="L42" s="11">
        <v>3</v>
      </c>
      <c r="M42" s="11" t="s">
        <v>29</v>
      </c>
      <c r="N42" s="11">
        <f t="shared" si="5"/>
        <v>5160</v>
      </c>
      <c r="O42" s="11">
        <f t="shared" si="6"/>
        <v>5160</v>
      </c>
      <c r="P42" s="11">
        <f t="shared" si="2"/>
        <v>10320</v>
      </c>
      <c r="Q42" s="17"/>
      <c r="R42" s="24"/>
    </row>
    <row r="43" spans="1:18" s="1" customFormat="1" ht="27">
      <c r="A43" s="15"/>
      <c r="B43" s="16"/>
      <c r="C43" s="17"/>
      <c r="D43" s="11" t="s">
        <v>190</v>
      </c>
      <c r="E43" s="11" t="s">
        <v>191</v>
      </c>
      <c r="F43" s="11" t="s">
        <v>141</v>
      </c>
      <c r="G43" s="11" t="s">
        <v>192</v>
      </c>
      <c r="H43" s="11" t="s">
        <v>151</v>
      </c>
      <c r="I43" s="11" t="s">
        <v>144</v>
      </c>
      <c r="J43" s="11">
        <v>2012.06</v>
      </c>
      <c r="K43" s="11" t="s">
        <v>179</v>
      </c>
      <c r="L43" s="11">
        <v>3</v>
      </c>
      <c r="M43" s="11" t="s">
        <v>29</v>
      </c>
      <c r="N43" s="11">
        <f t="shared" si="5"/>
        <v>5160</v>
      </c>
      <c r="O43" s="11">
        <f t="shared" si="6"/>
        <v>5160</v>
      </c>
      <c r="P43" s="11">
        <f t="shared" si="2"/>
        <v>10320</v>
      </c>
      <c r="Q43" s="17"/>
      <c r="R43" s="24"/>
    </row>
    <row r="44" spans="1:18" s="1" customFormat="1" ht="27">
      <c r="A44" s="15"/>
      <c r="B44" s="16"/>
      <c r="C44" s="17"/>
      <c r="D44" s="11" t="s">
        <v>193</v>
      </c>
      <c r="E44" s="11" t="s">
        <v>194</v>
      </c>
      <c r="F44" s="11" t="s">
        <v>141</v>
      </c>
      <c r="G44" s="11" t="s">
        <v>195</v>
      </c>
      <c r="H44" s="11" t="s">
        <v>151</v>
      </c>
      <c r="I44" s="11" t="s">
        <v>144</v>
      </c>
      <c r="J44" s="11">
        <v>2014.06</v>
      </c>
      <c r="K44" s="11" t="s">
        <v>179</v>
      </c>
      <c r="L44" s="11">
        <v>3</v>
      </c>
      <c r="M44" s="11" t="s">
        <v>29</v>
      </c>
      <c r="N44" s="11">
        <f t="shared" si="5"/>
        <v>5160</v>
      </c>
      <c r="O44" s="11">
        <f t="shared" si="6"/>
        <v>5160</v>
      </c>
      <c r="P44" s="11">
        <f t="shared" si="2"/>
        <v>10320</v>
      </c>
      <c r="Q44" s="17"/>
      <c r="R44" s="24"/>
    </row>
    <row r="45" spans="1:18" s="1" customFormat="1" ht="27">
      <c r="A45" s="15"/>
      <c r="B45" s="16"/>
      <c r="C45" s="17"/>
      <c r="D45" s="11" t="s">
        <v>196</v>
      </c>
      <c r="E45" s="11" t="s">
        <v>197</v>
      </c>
      <c r="F45" s="11" t="s">
        <v>141</v>
      </c>
      <c r="G45" s="11" t="s">
        <v>198</v>
      </c>
      <c r="H45" s="11" t="s">
        <v>151</v>
      </c>
      <c r="I45" s="11" t="s">
        <v>144</v>
      </c>
      <c r="J45" s="11">
        <v>2018.06</v>
      </c>
      <c r="K45" s="11" t="s">
        <v>199</v>
      </c>
      <c r="L45" s="11">
        <v>3</v>
      </c>
      <c r="M45" s="11" t="s">
        <v>29</v>
      </c>
      <c r="N45" s="11">
        <f t="shared" si="5"/>
        <v>5160</v>
      </c>
      <c r="O45" s="11">
        <f t="shared" si="6"/>
        <v>5160</v>
      </c>
      <c r="P45" s="11">
        <f t="shared" si="2"/>
        <v>10320</v>
      </c>
      <c r="Q45" s="17"/>
      <c r="R45" s="25"/>
    </row>
    <row r="46" spans="1:18" s="1" customFormat="1" ht="40.5">
      <c r="A46" s="15">
        <v>6</v>
      </c>
      <c r="B46" s="18" t="s">
        <v>200</v>
      </c>
      <c r="C46" s="17">
        <v>6</v>
      </c>
      <c r="D46" s="11" t="s">
        <v>201</v>
      </c>
      <c r="E46" s="11" t="s">
        <v>202</v>
      </c>
      <c r="F46" s="11" t="s">
        <v>203</v>
      </c>
      <c r="G46" s="11" t="s">
        <v>51</v>
      </c>
      <c r="H46" s="11" t="s">
        <v>204</v>
      </c>
      <c r="I46" s="11" t="s">
        <v>53</v>
      </c>
      <c r="J46" s="11" t="s">
        <v>54</v>
      </c>
      <c r="K46" s="11" t="s">
        <v>179</v>
      </c>
      <c r="L46" s="11">
        <v>3</v>
      </c>
      <c r="M46" s="11" t="s">
        <v>29</v>
      </c>
      <c r="N46" s="11">
        <f t="shared" si="5"/>
        <v>5160</v>
      </c>
      <c r="O46" s="11">
        <f t="shared" si="6"/>
        <v>5160</v>
      </c>
      <c r="P46" s="11">
        <f t="shared" si="2"/>
        <v>10320</v>
      </c>
      <c r="Q46" s="17">
        <f>SUM(P46:P51)</f>
        <v>35088</v>
      </c>
      <c r="R46" s="23"/>
    </row>
    <row r="47" spans="1:18" s="1" customFormat="1" ht="27">
      <c r="A47" s="15"/>
      <c r="B47" s="18"/>
      <c r="C47" s="17"/>
      <c r="D47" s="11" t="s">
        <v>205</v>
      </c>
      <c r="E47" s="11" t="s">
        <v>206</v>
      </c>
      <c r="F47" s="11" t="s">
        <v>207</v>
      </c>
      <c r="G47" s="11" t="s">
        <v>208</v>
      </c>
      <c r="H47" s="11" t="s">
        <v>209</v>
      </c>
      <c r="I47" s="11" t="s">
        <v>53</v>
      </c>
      <c r="J47" s="11" t="s">
        <v>72</v>
      </c>
      <c r="K47" s="11" t="s">
        <v>210</v>
      </c>
      <c r="L47" s="11">
        <v>1</v>
      </c>
      <c r="M47" s="11" t="s">
        <v>132</v>
      </c>
      <c r="N47" s="11">
        <f>1720*1*0.6</f>
        <v>1032</v>
      </c>
      <c r="O47" s="11">
        <v>0</v>
      </c>
      <c r="P47" s="11">
        <f t="shared" si="2"/>
        <v>1032</v>
      </c>
      <c r="Q47" s="17"/>
      <c r="R47" s="24"/>
    </row>
    <row r="48" spans="1:18" s="1" customFormat="1" ht="27">
      <c r="A48" s="15"/>
      <c r="B48" s="18"/>
      <c r="C48" s="17"/>
      <c r="D48" s="11" t="s">
        <v>211</v>
      </c>
      <c r="E48" s="11" t="s">
        <v>212</v>
      </c>
      <c r="F48" s="11" t="s">
        <v>207</v>
      </c>
      <c r="G48" s="11" t="s">
        <v>213</v>
      </c>
      <c r="H48" s="11" t="s">
        <v>214</v>
      </c>
      <c r="I48" s="11" t="s">
        <v>53</v>
      </c>
      <c r="J48" s="11" t="s">
        <v>54</v>
      </c>
      <c r="K48" s="11" t="s">
        <v>179</v>
      </c>
      <c r="L48" s="11">
        <v>3</v>
      </c>
      <c r="M48" s="11" t="s">
        <v>29</v>
      </c>
      <c r="N48" s="11">
        <f aca="true" t="shared" si="7" ref="N48:N53">1720*3</f>
        <v>5160</v>
      </c>
      <c r="O48" s="11">
        <f aca="true" t="shared" si="8" ref="O48:O53">1720*3</f>
        <v>5160</v>
      </c>
      <c r="P48" s="11">
        <f t="shared" si="2"/>
        <v>10320</v>
      </c>
      <c r="Q48" s="17"/>
      <c r="R48" s="24"/>
    </row>
    <row r="49" spans="1:18" s="1" customFormat="1" ht="27">
      <c r="A49" s="15"/>
      <c r="B49" s="18"/>
      <c r="C49" s="17"/>
      <c r="D49" s="11" t="s">
        <v>215</v>
      </c>
      <c r="E49" s="11" t="s">
        <v>216</v>
      </c>
      <c r="F49" s="11" t="s">
        <v>207</v>
      </c>
      <c r="G49" s="11" t="s">
        <v>104</v>
      </c>
      <c r="H49" s="11" t="s">
        <v>217</v>
      </c>
      <c r="I49" s="11" t="s">
        <v>53</v>
      </c>
      <c r="J49" s="11" t="s">
        <v>218</v>
      </c>
      <c r="K49" s="11" t="s">
        <v>179</v>
      </c>
      <c r="L49" s="11">
        <v>3</v>
      </c>
      <c r="M49" s="11" t="s">
        <v>29</v>
      </c>
      <c r="N49" s="11">
        <f t="shared" si="7"/>
        <v>5160</v>
      </c>
      <c r="O49" s="11">
        <f t="shared" si="8"/>
        <v>5160</v>
      </c>
      <c r="P49" s="11">
        <f t="shared" si="2"/>
        <v>10320</v>
      </c>
      <c r="Q49" s="17"/>
      <c r="R49" s="24"/>
    </row>
    <row r="50" spans="1:18" s="1" customFormat="1" ht="27">
      <c r="A50" s="15"/>
      <c r="B50" s="18"/>
      <c r="C50" s="17"/>
      <c r="D50" s="11" t="s">
        <v>219</v>
      </c>
      <c r="E50" s="11" t="s">
        <v>220</v>
      </c>
      <c r="F50" s="11" t="s">
        <v>221</v>
      </c>
      <c r="G50" s="11" t="s">
        <v>222</v>
      </c>
      <c r="H50" s="11" t="s">
        <v>214</v>
      </c>
      <c r="I50" s="11" t="s">
        <v>53</v>
      </c>
      <c r="J50" s="11" t="s">
        <v>223</v>
      </c>
      <c r="K50" s="11" t="s">
        <v>224</v>
      </c>
      <c r="L50" s="11">
        <v>2</v>
      </c>
      <c r="M50" s="11" t="s">
        <v>132</v>
      </c>
      <c r="N50" s="11">
        <f>1720*2*0.6</f>
        <v>2064</v>
      </c>
      <c r="O50" s="11">
        <v>0</v>
      </c>
      <c r="P50" s="11">
        <f t="shared" si="2"/>
        <v>2064</v>
      </c>
      <c r="Q50" s="17"/>
      <c r="R50" s="24"/>
    </row>
    <row r="51" spans="1:18" s="1" customFormat="1" ht="27">
      <c r="A51" s="15"/>
      <c r="B51" s="18"/>
      <c r="C51" s="17"/>
      <c r="D51" s="11" t="s">
        <v>225</v>
      </c>
      <c r="E51" s="11" t="s">
        <v>226</v>
      </c>
      <c r="F51" s="11" t="s">
        <v>221</v>
      </c>
      <c r="G51" s="11" t="s">
        <v>227</v>
      </c>
      <c r="H51" s="11" t="s">
        <v>228</v>
      </c>
      <c r="I51" s="11" t="s">
        <v>26</v>
      </c>
      <c r="J51" s="11" t="s">
        <v>229</v>
      </c>
      <c r="K51" s="11" t="s">
        <v>230</v>
      </c>
      <c r="L51" s="11">
        <v>1</v>
      </c>
      <c r="M51" s="11" t="s">
        <v>132</v>
      </c>
      <c r="N51" s="11">
        <f>1720*1*0.6</f>
        <v>1032</v>
      </c>
      <c r="O51" s="11">
        <v>0</v>
      </c>
      <c r="P51" s="11">
        <f t="shared" si="2"/>
        <v>1032</v>
      </c>
      <c r="Q51" s="17"/>
      <c r="R51" s="25"/>
    </row>
    <row r="52" spans="1:18" s="1" customFormat="1" ht="27">
      <c r="A52" s="15">
        <v>7</v>
      </c>
      <c r="B52" s="18" t="s">
        <v>231</v>
      </c>
      <c r="C52" s="17">
        <v>3</v>
      </c>
      <c r="D52" s="11" t="s">
        <v>232</v>
      </c>
      <c r="E52" s="11" t="s">
        <v>233</v>
      </c>
      <c r="F52" s="11" t="s">
        <v>234</v>
      </c>
      <c r="G52" s="11" t="s">
        <v>234</v>
      </c>
      <c r="H52" s="11" t="s">
        <v>235</v>
      </c>
      <c r="I52" s="11" t="s">
        <v>53</v>
      </c>
      <c r="J52" s="11" t="s">
        <v>54</v>
      </c>
      <c r="K52" s="11" t="s">
        <v>236</v>
      </c>
      <c r="L52" s="11">
        <v>3</v>
      </c>
      <c r="M52" s="11" t="s">
        <v>29</v>
      </c>
      <c r="N52" s="11">
        <f t="shared" si="7"/>
        <v>5160</v>
      </c>
      <c r="O52" s="11">
        <f t="shared" si="8"/>
        <v>5160</v>
      </c>
      <c r="P52" s="11">
        <f t="shared" si="2"/>
        <v>10320</v>
      </c>
      <c r="Q52" s="17">
        <f>SUM(P52:P54)</f>
        <v>21672</v>
      </c>
      <c r="R52" s="23"/>
    </row>
    <row r="53" spans="1:18" s="1" customFormat="1" ht="27">
      <c r="A53" s="15"/>
      <c r="B53" s="18"/>
      <c r="C53" s="17"/>
      <c r="D53" s="11" t="s">
        <v>237</v>
      </c>
      <c r="E53" s="11" t="s">
        <v>238</v>
      </c>
      <c r="F53" s="11" t="s">
        <v>239</v>
      </c>
      <c r="G53" s="11" t="s">
        <v>239</v>
      </c>
      <c r="H53" s="11" t="s">
        <v>45</v>
      </c>
      <c r="I53" s="11" t="s">
        <v>26</v>
      </c>
      <c r="J53" s="11" t="s">
        <v>54</v>
      </c>
      <c r="K53" s="11" t="s">
        <v>236</v>
      </c>
      <c r="L53" s="11">
        <v>3</v>
      </c>
      <c r="M53" s="11" t="s">
        <v>29</v>
      </c>
      <c r="N53" s="11">
        <f t="shared" si="7"/>
        <v>5160</v>
      </c>
      <c r="O53" s="11">
        <f t="shared" si="8"/>
        <v>5160</v>
      </c>
      <c r="P53" s="11">
        <f t="shared" si="2"/>
        <v>10320</v>
      </c>
      <c r="Q53" s="17"/>
      <c r="R53" s="24"/>
    </row>
    <row r="54" spans="1:19" s="1" customFormat="1" ht="27">
      <c r="A54" s="15"/>
      <c r="B54" s="18"/>
      <c r="C54" s="17"/>
      <c r="D54" s="11" t="s">
        <v>240</v>
      </c>
      <c r="E54" s="11" t="s">
        <v>241</v>
      </c>
      <c r="F54" s="11" t="s">
        <v>76</v>
      </c>
      <c r="G54" s="11" t="s">
        <v>76</v>
      </c>
      <c r="H54" s="11" t="s">
        <v>39</v>
      </c>
      <c r="I54" s="11" t="s">
        <v>26</v>
      </c>
      <c r="J54" s="11" t="s">
        <v>242</v>
      </c>
      <c r="K54" s="11" t="s">
        <v>243</v>
      </c>
      <c r="L54" s="11">
        <v>1</v>
      </c>
      <c r="M54" s="11" t="s">
        <v>132</v>
      </c>
      <c r="N54" s="11">
        <f>1720*1*0.6</f>
        <v>1032</v>
      </c>
      <c r="O54" s="11">
        <v>0</v>
      </c>
      <c r="P54" s="11">
        <f t="shared" si="2"/>
        <v>1032</v>
      </c>
      <c r="Q54" s="17"/>
      <c r="R54" s="25"/>
      <c r="S54"/>
    </row>
    <row r="55" spans="1:18" s="1" customFormat="1" ht="27">
      <c r="A55" s="15">
        <v>8</v>
      </c>
      <c r="B55" s="18" t="s">
        <v>244</v>
      </c>
      <c r="C55" s="17">
        <v>15</v>
      </c>
      <c r="D55" s="11" t="s">
        <v>245</v>
      </c>
      <c r="E55" s="11" t="s">
        <v>246</v>
      </c>
      <c r="F55" s="11" t="s">
        <v>247</v>
      </c>
      <c r="G55" s="11" t="s">
        <v>135</v>
      </c>
      <c r="H55" s="11" t="s">
        <v>39</v>
      </c>
      <c r="I55" s="11" t="s">
        <v>26</v>
      </c>
      <c r="J55" s="11" t="s">
        <v>137</v>
      </c>
      <c r="K55" s="19" t="s">
        <v>248</v>
      </c>
      <c r="L55" s="11">
        <v>2</v>
      </c>
      <c r="M55" s="11" t="s">
        <v>29</v>
      </c>
      <c r="N55" s="11">
        <f aca="true" t="shared" si="9" ref="N55:N65">1720*2</f>
        <v>3440</v>
      </c>
      <c r="O55" s="11">
        <f aca="true" t="shared" si="10" ref="O55:O65">1720*2</f>
        <v>3440</v>
      </c>
      <c r="P55" s="11">
        <f t="shared" si="2"/>
        <v>6880</v>
      </c>
      <c r="Q55" s="17">
        <f>SUM(P55:P69)</f>
        <v>75336</v>
      </c>
      <c r="R55" s="23"/>
    </row>
    <row r="56" spans="1:18" s="1" customFormat="1" ht="27">
      <c r="A56" s="15"/>
      <c r="B56" s="18"/>
      <c r="C56" s="17"/>
      <c r="D56" s="11" t="s">
        <v>249</v>
      </c>
      <c r="E56" s="11" t="s">
        <v>250</v>
      </c>
      <c r="F56" s="11" t="s">
        <v>247</v>
      </c>
      <c r="G56" s="11" t="s">
        <v>44</v>
      </c>
      <c r="H56" s="11" t="s">
        <v>66</v>
      </c>
      <c r="I56" s="11" t="s">
        <v>26</v>
      </c>
      <c r="J56" s="11" t="s">
        <v>46</v>
      </c>
      <c r="K56" s="19" t="s">
        <v>251</v>
      </c>
      <c r="L56" s="11">
        <v>1</v>
      </c>
      <c r="M56" s="11" t="s">
        <v>29</v>
      </c>
      <c r="N56" s="11">
        <f>1720*1</f>
        <v>1720</v>
      </c>
      <c r="O56" s="11">
        <f>1720*1</f>
        <v>1720</v>
      </c>
      <c r="P56" s="11">
        <f t="shared" si="2"/>
        <v>3440</v>
      </c>
      <c r="Q56" s="17"/>
      <c r="R56" s="24"/>
    </row>
    <row r="57" spans="1:18" s="1" customFormat="1" ht="27">
      <c r="A57" s="15"/>
      <c r="B57" s="18"/>
      <c r="C57" s="17"/>
      <c r="D57" s="19" t="s">
        <v>252</v>
      </c>
      <c r="E57" s="11" t="s">
        <v>253</v>
      </c>
      <c r="F57" s="11" t="s">
        <v>247</v>
      </c>
      <c r="G57" s="11" t="s">
        <v>254</v>
      </c>
      <c r="H57" s="11" t="s">
        <v>45</v>
      </c>
      <c r="I57" s="11" t="s">
        <v>26</v>
      </c>
      <c r="J57" s="11" t="s">
        <v>255</v>
      </c>
      <c r="K57" s="19" t="s">
        <v>251</v>
      </c>
      <c r="L57" s="11">
        <v>1</v>
      </c>
      <c r="M57" s="11" t="s">
        <v>132</v>
      </c>
      <c r="N57" s="11">
        <f>1720*1*0.6</f>
        <v>1032</v>
      </c>
      <c r="O57" s="11">
        <v>0</v>
      </c>
      <c r="P57" s="11">
        <f t="shared" si="2"/>
        <v>1032</v>
      </c>
      <c r="Q57" s="17"/>
      <c r="R57" s="24"/>
    </row>
    <row r="58" spans="1:18" s="1" customFormat="1" ht="27">
      <c r="A58" s="15"/>
      <c r="B58" s="18"/>
      <c r="C58" s="17"/>
      <c r="D58" s="11" t="s">
        <v>256</v>
      </c>
      <c r="E58" s="11" t="s">
        <v>257</v>
      </c>
      <c r="F58" s="11" t="s">
        <v>247</v>
      </c>
      <c r="G58" s="11" t="s">
        <v>254</v>
      </c>
      <c r="H58" s="11" t="s">
        <v>45</v>
      </c>
      <c r="I58" s="11" t="s">
        <v>26</v>
      </c>
      <c r="J58" s="11" t="s">
        <v>255</v>
      </c>
      <c r="K58" s="19" t="s">
        <v>248</v>
      </c>
      <c r="L58" s="11">
        <v>2</v>
      </c>
      <c r="M58" s="11" t="s">
        <v>29</v>
      </c>
      <c r="N58" s="11">
        <f t="shared" si="9"/>
        <v>3440</v>
      </c>
      <c r="O58" s="11">
        <f t="shared" si="10"/>
        <v>3440</v>
      </c>
      <c r="P58" s="11">
        <f t="shared" si="2"/>
        <v>6880</v>
      </c>
      <c r="Q58" s="17"/>
      <c r="R58" s="24"/>
    </row>
    <row r="59" spans="1:18" s="1" customFormat="1" ht="27">
      <c r="A59" s="15"/>
      <c r="B59" s="18"/>
      <c r="C59" s="17"/>
      <c r="D59" s="11" t="s">
        <v>258</v>
      </c>
      <c r="E59" s="11" t="s">
        <v>259</v>
      </c>
      <c r="F59" s="11" t="s">
        <v>247</v>
      </c>
      <c r="G59" s="11" t="s">
        <v>260</v>
      </c>
      <c r="H59" s="11" t="s">
        <v>66</v>
      </c>
      <c r="I59" s="11" t="s">
        <v>26</v>
      </c>
      <c r="J59" s="11" t="s">
        <v>261</v>
      </c>
      <c r="K59" s="19" t="s">
        <v>262</v>
      </c>
      <c r="L59" s="11">
        <v>2</v>
      </c>
      <c r="M59" s="11" t="s">
        <v>29</v>
      </c>
      <c r="N59" s="11">
        <f t="shared" si="9"/>
        <v>3440</v>
      </c>
      <c r="O59" s="11">
        <f t="shared" si="10"/>
        <v>3440</v>
      </c>
      <c r="P59" s="11">
        <f t="shared" si="2"/>
        <v>6880</v>
      </c>
      <c r="Q59" s="17"/>
      <c r="R59" s="24"/>
    </row>
    <row r="60" spans="1:18" s="1" customFormat="1" ht="27">
      <c r="A60" s="15"/>
      <c r="B60" s="18"/>
      <c r="C60" s="17"/>
      <c r="D60" s="11" t="s">
        <v>263</v>
      </c>
      <c r="E60" s="11" t="s">
        <v>264</v>
      </c>
      <c r="F60" s="11" t="s">
        <v>265</v>
      </c>
      <c r="G60" s="11" t="s">
        <v>135</v>
      </c>
      <c r="H60" s="11" t="s">
        <v>39</v>
      </c>
      <c r="I60" s="11" t="s">
        <v>26</v>
      </c>
      <c r="J60" s="11" t="s">
        <v>137</v>
      </c>
      <c r="K60" s="19" t="s">
        <v>248</v>
      </c>
      <c r="L60" s="11">
        <v>2</v>
      </c>
      <c r="M60" s="11" t="s">
        <v>29</v>
      </c>
      <c r="N60" s="11">
        <f t="shared" si="9"/>
        <v>3440</v>
      </c>
      <c r="O60" s="11">
        <f t="shared" si="10"/>
        <v>3440</v>
      </c>
      <c r="P60" s="11">
        <f t="shared" si="2"/>
        <v>6880</v>
      </c>
      <c r="Q60" s="17"/>
      <c r="R60" s="24"/>
    </row>
    <row r="61" spans="1:18" s="1" customFormat="1" ht="40.5">
      <c r="A61" s="15"/>
      <c r="B61" s="18"/>
      <c r="C61" s="17"/>
      <c r="D61" s="11" t="s">
        <v>266</v>
      </c>
      <c r="E61" s="11" t="s">
        <v>267</v>
      </c>
      <c r="F61" s="11" t="s">
        <v>265</v>
      </c>
      <c r="G61" s="11" t="s">
        <v>213</v>
      </c>
      <c r="H61" s="11" t="s">
        <v>268</v>
      </c>
      <c r="I61" s="11" t="s">
        <v>53</v>
      </c>
      <c r="J61" s="11" t="s">
        <v>223</v>
      </c>
      <c r="K61" s="19" t="s">
        <v>248</v>
      </c>
      <c r="L61" s="11">
        <v>2</v>
      </c>
      <c r="M61" s="11" t="s">
        <v>29</v>
      </c>
      <c r="N61" s="11">
        <f t="shared" si="9"/>
        <v>3440</v>
      </c>
      <c r="O61" s="11">
        <f t="shared" si="10"/>
        <v>3440</v>
      </c>
      <c r="P61" s="11">
        <f t="shared" si="2"/>
        <v>6880</v>
      </c>
      <c r="Q61" s="17"/>
      <c r="R61" s="24"/>
    </row>
    <row r="62" spans="1:18" s="1" customFormat="1" ht="27">
      <c r="A62" s="15"/>
      <c r="B62" s="18"/>
      <c r="C62" s="17"/>
      <c r="D62" s="11" t="s">
        <v>269</v>
      </c>
      <c r="E62" s="11" t="s">
        <v>270</v>
      </c>
      <c r="F62" s="11" t="s">
        <v>265</v>
      </c>
      <c r="G62" s="11" t="s">
        <v>24</v>
      </c>
      <c r="H62" s="11" t="s">
        <v>45</v>
      </c>
      <c r="I62" s="11" t="s">
        <v>26</v>
      </c>
      <c r="J62" s="11" t="s">
        <v>27</v>
      </c>
      <c r="K62" s="19" t="s">
        <v>248</v>
      </c>
      <c r="L62" s="11">
        <v>2</v>
      </c>
      <c r="M62" s="11" t="s">
        <v>29</v>
      </c>
      <c r="N62" s="11">
        <f t="shared" si="9"/>
        <v>3440</v>
      </c>
      <c r="O62" s="11">
        <f t="shared" si="10"/>
        <v>3440</v>
      </c>
      <c r="P62" s="11">
        <f t="shared" si="2"/>
        <v>6880</v>
      </c>
      <c r="Q62" s="17"/>
      <c r="R62" s="24"/>
    </row>
    <row r="63" spans="1:18" s="1" customFormat="1" ht="27">
      <c r="A63" s="15"/>
      <c r="B63" s="18"/>
      <c r="C63" s="17"/>
      <c r="D63" s="11" t="s">
        <v>271</v>
      </c>
      <c r="E63" s="11" t="s">
        <v>272</v>
      </c>
      <c r="F63" s="11" t="s">
        <v>265</v>
      </c>
      <c r="G63" s="11" t="s">
        <v>273</v>
      </c>
      <c r="H63" s="11" t="s">
        <v>39</v>
      </c>
      <c r="I63" s="11" t="s">
        <v>26</v>
      </c>
      <c r="J63" s="11" t="s">
        <v>137</v>
      </c>
      <c r="K63" s="19" t="s">
        <v>274</v>
      </c>
      <c r="L63" s="11">
        <v>2</v>
      </c>
      <c r="M63" s="11" t="s">
        <v>29</v>
      </c>
      <c r="N63" s="11">
        <f t="shared" si="9"/>
        <v>3440</v>
      </c>
      <c r="O63" s="11">
        <f t="shared" si="10"/>
        <v>3440</v>
      </c>
      <c r="P63" s="11">
        <f t="shared" si="2"/>
        <v>6880</v>
      </c>
      <c r="Q63" s="17"/>
      <c r="R63" s="24"/>
    </row>
    <row r="64" spans="1:18" s="1" customFormat="1" ht="30" customHeight="1">
      <c r="A64" s="15"/>
      <c r="B64" s="18"/>
      <c r="C64" s="17"/>
      <c r="D64" s="11" t="s">
        <v>275</v>
      </c>
      <c r="E64" s="11" t="s">
        <v>276</v>
      </c>
      <c r="F64" s="11" t="s">
        <v>277</v>
      </c>
      <c r="G64" s="11" t="s">
        <v>278</v>
      </c>
      <c r="H64" s="11" t="s">
        <v>279</v>
      </c>
      <c r="I64" s="11" t="s">
        <v>53</v>
      </c>
      <c r="J64" s="11" t="s">
        <v>72</v>
      </c>
      <c r="K64" s="19" t="s">
        <v>248</v>
      </c>
      <c r="L64" s="11">
        <v>2</v>
      </c>
      <c r="M64" s="11" t="s">
        <v>29</v>
      </c>
      <c r="N64" s="11">
        <f t="shared" si="9"/>
        <v>3440</v>
      </c>
      <c r="O64" s="11">
        <f t="shared" si="10"/>
        <v>3440</v>
      </c>
      <c r="P64" s="11">
        <f t="shared" si="2"/>
        <v>6880</v>
      </c>
      <c r="Q64" s="17"/>
      <c r="R64" s="24"/>
    </row>
    <row r="65" spans="1:18" s="1" customFormat="1" ht="30" customHeight="1">
      <c r="A65" s="15"/>
      <c r="B65" s="18"/>
      <c r="C65" s="17"/>
      <c r="D65" s="11" t="s">
        <v>280</v>
      </c>
      <c r="E65" s="11" t="s">
        <v>281</v>
      </c>
      <c r="F65" s="11" t="s">
        <v>277</v>
      </c>
      <c r="G65" s="11" t="s">
        <v>88</v>
      </c>
      <c r="H65" s="11" t="s">
        <v>136</v>
      </c>
      <c r="I65" s="11" t="s">
        <v>26</v>
      </c>
      <c r="J65" s="11" t="s">
        <v>89</v>
      </c>
      <c r="K65" s="19" t="s">
        <v>282</v>
      </c>
      <c r="L65" s="11">
        <v>2</v>
      </c>
      <c r="M65" s="11" t="s">
        <v>29</v>
      </c>
      <c r="N65" s="11">
        <f t="shared" si="9"/>
        <v>3440</v>
      </c>
      <c r="O65" s="11">
        <f t="shared" si="10"/>
        <v>3440</v>
      </c>
      <c r="P65" s="11">
        <f t="shared" si="2"/>
        <v>6880</v>
      </c>
      <c r="Q65" s="17"/>
      <c r="R65" s="24"/>
    </row>
    <row r="66" spans="1:18" s="1" customFormat="1" ht="30" customHeight="1">
      <c r="A66" s="15"/>
      <c r="B66" s="18"/>
      <c r="C66" s="17"/>
      <c r="D66" s="19" t="s">
        <v>283</v>
      </c>
      <c r="E66" s="11" t="s">
        <v>284</v>
      </c>
      <c r="F66" s="11" t="s">
        <v>277</v>
      </c>
      <c r="G66" s="11" t="s">
        <v>285</v>
      </c>
      <c r="H66" s="11" t="s">
        <v>286</v>
      </c>
      <c r="I66" s="11" t="s">
        <v>53</v>
      </c>
      <c r="J66" s="11" t="s">
        <v>54</v>
      </c>
      <c r="K66" s="19" t="s">
        <v>287</v>
      </c>
      <c r="L66" s="11">
        <v>1</v>
      </c>
      <c r="M66" s="11" t="s">
        <v>132</v>
      </c>
      <c r="N66" s="11">
        <f>1720*1*0.6</f>
        <v>1032</v>
      </c>
      <c r="O66" s="11">
        <v>0</v>
      </c>
      <c r="P66" s="11">
        <f t="shared" si="2"/>
        <v>1032</v>
      </c>
      <c r="Q66" s="17"/>
      <c r="R66" s="24"/>
    </row>
    <row r="67" spans="1:18" s="1" customFormat="1" ht="30" customHeight="1">
      <c r="A67" s="15"/>
      <c r="B67" s="18"/>
      <c r="C67" s="17"/>
      <c r="D67" s="19" t="s">
        <v>288</v>
      </c>
      <c r="E67" s="11" t="s">
        <v>289</v>
      </c>
      <c r="F67" s="11" t="s">
        <v>277</v>
      </c>
      <c r="G67" s="11" t="s">
        <v>290</v>
      </c>
      <c r="H67" s="11" t="s">
        <v>235</v>
      </c>
      <c r="I67" s="11" t="s">
        <v>53</v>
      </c>
      <c r="J67" s="11" t="s">
        <v>54</v>
      </c>
      <c r="K67" s="19" t="s">
        <v>251</v>
      </c>
      <c r="L67" s="11">
        <v>1</v>
      </c>
      <c r="M67" s="11" t="s">
        <v>132</v>
      </c>
      <c r="N67" s="11">
        <f>1720*1*0.6</f>
        <v>1032</v>
      </c>
      <c r="O67" s="11">
        <v>0</v>
      </c>
      <c r="P67" s="11">
        <f t="shared" si="2"/>
        <v>1032</v>
      </c>
      <c r="Q67" s="17"/>
      <c r="R67" s="24"/>
    </row>
    <row r="68" spans="1:18" s="1" customFormat="1" ht="30" customHeight="1">
      <c r="A68" s="15"/>
      <c r="B68" s="18"/>
      <c r="C68" s="17"/>
      <c r="D68" s="11" t="s">
        <v>291</v>
      </c>
      <c r="E68" s="11" t="s">
        <v>292</v>
      </c>
      <c r="F68" s="11" t="s">
        <v>130</v>
      </c>
      <c r="G68" s="11" t="s">
        <v>293</v>
      </c>
      <c r="H68" s="11" t="s">
        <v>294</v>
      </c>
      <c r="I68" s="11" t="s">
        <v>26</v>
      </c>
      <c r="J68" s="11" t="s">
        <v>54</v>
      </c>
      <c r="K68" s="19" t="s">
        <v>295</v>
      </c>
      <c r="L68" s="11">
        <v>1</v>
      </c>
      <c r="M68" s="11" t="s">
        <v>29</v>
      </c>
      <c r="N68" s="11">
        <f>1720*1</f>
        <v>1720</v>
      </c>
      <c r="O68" s="11">
        <f>1720*1</f>
        <v>1720</v>
      </c>
      <c r="P68" s="11">
        <f>N68+O68</f>
        <v>3440</v>
      </c>
      <c r="Q68" s="17"/>
      <c r="R68" s="24"/>
    </row>
    <row r="69" spans="1:18" s="1" customFormat="1" ht="30" customHeight="1">
      <c r="A69" s="15"/>
      <c r="B69" s="18"/>
      <c r="C69" s="17"/>
      <c r="D69" s="11" t="s">
        <v>296</v>
      </c>
      <c r="E69" s="11" t="s">
        <v>297</v>
      </c>
      <c r="F69" s="11" t="s">
        <v>130</v>
      </c>
      <c r="G69" s="11" t="s">
        <v>234</v>
      </c>
      <c r="H69" s="11" t="s">
        <v>298</v>
      </c>
      <c r="I69" s="11" t="s">
        <v>53</v>
      </c>
      <c r="J69" s="11" t="s">
        <v>54</v>
      </c>
      <c r="K69" s="19" t="s">
        <v>295</v>
      </c>
      <c r="L69" s="11">
        <v>1</v>
      </c>
      <c r="M69" s="11" t="s">
        <v>29</v>
      </c>
      <c r="N69" s="11">
        <f>1720*1</f>
        <v>1720</v>
      </c>
      <c r="O69" s="11">
        <f>1720*1</f>
        <v>1720</v>
      </c>
      <c r="P69" s="11">
        <f>N69+O69</f>
        <v>3440</v>
      </c>
      <c r="Q69" s="17"/>
      <c r="R69" s="25"/>
    </row>
    <row r="70" spans="1:18" s="1" customFormat="1" ht="39.75" customHeight="1">
      <c r="A70" s="26" t="s">
        <v>299</v>
      </c>
      <c r="B70" s="27"/>
      <c r="C70" s="27"/>
      <c r="D70" s="27"/>
      <c r="E70" s="27"/>
      <c r="F70" s="27"/>
      <c r="G70" s="27"/>
      <c r="H70" s="27"/>
      <c r="I70" s="27"/>
      <c r="J70" s="30"/>
      <c r="K70" s="27"/>
      <c r="L70" s="27"/>
      <c r="M70" s="27"/>
      <c r="N70" s="27"/>
      <c r="O70" s="27"/>
      <c r="P70" s="27"/>
      <c r="Q70" s="27">
        <f>SUM(Q4:Q69)</f>
        <v>441352</v>
      </c>
      <c r="R70" s="27"/>
    </row>
    <row r="71" spans="1:18" ht="105.75" customHeight="1">
      <c r="A71" s="28" t="s">
        <v>300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sheetProtection/>
  <mergeCells count="44">
    <mergeCell ref="A1:R1"/>
    <mergeCell ref="A2:R2"/>
    <mergeCell ref="A70:P70"/>
    <mergeCell ref="A71:R71"/>
    <mergeCell ref="A4:A9"/>
    <mergeCell ref="A10:A20"/>
    <mergeCell ref="A21:A29"/>
    <mergeCell ref="A30:A37"/>
    <mergeCell ref="A38:A45"/>
    <mergeCell ref="A46:A51"/>
    <mergeCell ref="A52:A54"/>
    <mergeCell ref="A55:A69"/>
    <mergeCell ref="B4:B9"/>
    <mergeCell ref="B10:B20"/>
    <mergeCell ref="B21:B29"/>
    <mergeCell ref="B30:B37"/>
    <mergeCell ref="B38:B45"/>
    <mergeCell ref="B46:B51"/>
    <mergeCell ref="B52:B54"/>
    <mergeCell ref="B55:B69"/>
    <mergeCell ref="C4:C9"/>
    <mergeCell ref="C10:C20"/>
    <mergeCell ref="C21:C29"/>
    <mergeCell ref="C30:C37"/>
    <mergeCell ref="C38:C45"/>
    <mergeCell ref="C46:C51"/>
    <mergeCell ref="C52:C54"/>
    <mergeCell ref="C55:C69"/>
    <mergeCell ref="Q4:Q9"/>
    <mergeCell ref="Q10:Q20"/>
    <mergeCell ref="Q21:Q29"/>
    <mergeCell ref="Q30:Q37"/>
    <mergeCell ref="Q38:Q45"/>
    <mergeCell ref="Q46:Q51"/>
    <mergeCell ref="Q52:Q54"/>
    <mergeCell ref="Q55:Q69"/>
    <mergeCell ref="R4:R9"/>
    <mergeCell ref="R10:R20"/>
    <mergeCell ref="R21:R29"/>
    <mergeCell ref="R30:R37"/>
    <mergeCell ref="R38:R45"/>
    <mergeCell ref="R46:R51"/>
    <mergeCell ref="R52:R54"/>
    <mergeCell ref="R55:R69"/>
  </mergeCells>
  <dataValidations count="2">
    <dataValidation type="list" allowBlank="1" showInputMessage="1" showErrorMessage="1" sqref="M28 M46 M47 M48 M49 M52 M53 M54 M4:M8 M9:M19 M20:M27 M29:M36 M37:M43 M44:M45 M50:M51 M55:M69">
      <formula1>"是,否"</formula1>
    </dataValidation>
    <dataValidation type="list" allowBlank="1" showInputMessage="1" showErrorMessage="1" sqref="I4:I9">
      <formula1>"专科,本科,硕士,博士"</formula1>
    </dataValidation>
  </dataValidations>
  <printOptions horizontalCentered="1" verticalCentered="1"/>
  <pageMargins left="0" right="0" top="0.2125" bottom="0.19652777777777777" header="0.5" footer="0.5"/>
  <pageSetup horizontalDpi="600" verticalDpi="600" orientation="landscape" paperSize="9" scale="78"/>
  <headerFooter>
    <oddFooter>&amp;C第 &amp;P 页，共 &amp;N 页</oddFooter>
  </headerFooter>
  <rowBreaks count="4" manualBreakCount="4">
    <brk id="20" max="17" man="1"/>
    <brk id="37" max="17" man="1"/>
    <brk id="54" max="17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2019-12-18T07:06:55Z</dcterms:created>
  <dcterms:modified xsi:type="dcterms:W3CDTF">2021-10-25T01:25:57Z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546CF53941AA408C9B308B40C69D8302</vt:lpwstr>
  </property>
</Properties>
</file>