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784" firstSheet="1" activeTab="1"/>
  </bookViews>
  <sheets>
    <sheet name="2xFr8l" sheetId="1" state="hidden" r:id="rId1"/>
    <sheet name="区" sheetId="2" r:id="rId2"/>
    <sheet name="AKMiF2xU" sheetId="3" state="hidden" r:id="rId3"/>
  </sheets>
  <externalReferences>
    <externalReference r:id="rId6"/>
    <externalReference r:id="rId7"/>
    <externalReference r:id="rId8"/>
  </externalReferences>
  <definedNames>
    <definedName name="aa">'[1]XL4Poppy'!$C$39</definedName>
    <definedName name="AREA">'[2]Sheet2'!$A$1:$K$1</definedName>
    <definedName name="Bust" localSheetId="2">'AKMiF2xU'!$C$31</definedName>
    <definedName name="CompleteAndStart">'[2]Sheet2'!$B$35:$N$35</definedName>
    <definedName name="Continue" localSheetId="2">'AKMiF2xU'!$C$9</definedName>
    <definedName name="Document_array" localSheetId="2">{"Book1","2015年区重点项目1-2月月报表.xls"}</definedName>
    <definedName name="Documents_array" localSheetId="2">'AKMiF2xU'!$B$1:$B$16</definedName>
    <definedName name="Hello">'AKMiF2xU'!$A$15</definedName>
    <definedName name="MakeIt">'AKMiF2xU'!$A$26</definedName>
    <definedName name="Morning">'AKMiF2xU'!$C$39</definedName>
    <definedName name="Poppy">'AKMiF2xU'!$C$27</definedName>
    <definedName name="_xlnm.Print_Area" localSheetId="1">'区'!$A$2:$I$197</definedName>
    <definedName name="Print_Area_MI">#REF!</definedName>
    <definedName name="_xlnm.Print_Titles" localSheetId="1">'区'!$3:$3</definedName>
    <definedName name="PROPERTY">'[2]Sheet2'!$B$34:$K$34</definedName>
    <definedName name="Z_2BC71481_5917_49C7_990B_43A1D4C20A44_.wvu.FilterData" localSheetId="1" hidden="1">'区'!$A$2:$L$196</definedName>
    <definedName name="Z_5B2FCBA0_280F_4BA7_A55B_87EB7811F15E_.wvu.Cols" localSheetId="1" hidden="1">'区'!#REF!,'区'!#REF!,'区'!#REF!,'区'!#REF!</definedName>
    <definedName name="Z_5B2FCBA0_280F_4BA7_A55B_87EB7811F15E_.wvu.FilterData" localSheetId="1" hidden="1">'区'!$A$2:$L$196</definedName>
    <definedName name="Z_F278B177_1435_472B_AD1C_751590E3438E_.wvu.Cols" localSheetId="1" hidden="1">'区'!#REF!,'区'!#REF!</definedName>
    <definedName name="Z_F278B177_1435_472B_AD1C_751590E3438E_.wvu.FilterData" localSheetId="1" hidden="1">'区'!$A$2:$L$196</definedName>
    <definedName name="Z_F278B177_1435_472B_AD1C_751590E3438E_.wvu.PrintArea" localSheetId="1" hidden="1">'区'!$A$2:$J$196</definedName>
    <definedName name="전">#REF!</definedName>
    <definedName name="주택사업본부">#REF!</definedName>
    <definedName name="철구사업본부">#REF!</definedName>
    <definedName name="_xlnm._FilterDatabase" localSheetId="1" hidden="1">'区'!$A$3:$IV$197</definedName>
  </definedNames>
  <calcPr fullCalcOnLoad="1"/>
</workbook>
</file>

<file path=xl/sharedStrings.xml><?xml version="1.0" encoding="utf-8"?>
<sst xmlns="http://schemas.openxmlformats.org/spreadsheetml/2006/main" count="1349" uniqueCount="651">
  <si>
    <t>2017年马尾区重点项目清单</t>
  </si>
  <si>
    <t>序号</t>
  </si>
  <si>
    <t>建设
情况</t>
  </si>
  <si>
    <t>项目名称</t>
  </si>
  <si>
    <t>建设年限</t>
  </si>
  <si>
    <t>总投资
(亿元)</t>
  </si>
  <si>
    <t>2017年
计划投资
(亿元)</t>
  </si>
  <si>
    <t>计划
开工</t>
  </si>
  <si>
    <t>计划
竣工</t>
  </si>
  <si>
    <t>责任
单位</t>
  </si>
  <si>
    <t>2017年工作目标</t>
  </si>
  <si>
    <t>业主或
筹建单位</t>
  </si>
  <si>
    <t>建设内容与规模</t>
  </si>
  <si>
    <t>合计</t>
  </si>
  <si>
    <t>一、区住建局填报</t>
  </si>
  <si>
    <t>在建</t>
  </si>
  <si>
    <t>☆正荣.御品中央</t>
  </si>
  <si>
    <t>2015-2018</t>
  </si>
  <si>
    <t>已动工</t>
  </si>
  <si>
    <t>2018年</t>
  </si>
  <si>
    <t>区住建局</t>
  </si>
  <si>
    <t>项目一二期单体竣工验收完成</t>
  </si>
  <si>
    <t>正荣（马尾）置业发展有限公司</t>
  </si>
  <si>
    <t>用地100.55亩，总建筑面积25.33万平方米，新建住宅、商业网点、集中商业、SOHO及配套设施</t>
  </si>
  <si>
    <t>☆沁园春.水岸君山</t>
  </si>
  <si>
    <t>2006-2019</t>
  </si>
  <si>
    <t>2019年</t>
  </si>
  <si>
    <t>C2区全部封顶；B3全部封顶</t>
  </si>
  <si>
    <t>福建沁园春房地产有限公司</t>
  </si>
  <si>
    <t>占地面积915.3亩，总建筑面积40.094万平方米（含地下室）</t>
  </si>
  <si>
    <t>☆名城七区</t>
  </si>
  <si>
    <t>2016-2018</t>
  </si>
  <si>
    <t>区住建局
高新园区</t>
  </si>
  <si>
    <t>主体结构封顶，12月竣工验收</t>
  </si>
  <si>
    <t>名城地产（福建）有限公司</t>
  </si>
  <si>
    <t>占地77.12亩，总建筑面积21.189162万平方米，新建商品房9栋，为1-3#、5-10#，层数均为 33层。</t>
  </si>
  <si>
    <t>☆华润置地紫云府项目</t>
  </si>
  <si>
    <t>2015—2020</t>
  </si>
  <si>
    <t>2020年</t>
  </si>
  <si>
    <t>区住建局
区发改局</t>
  </si>
  <si>
    <t>70地块7月开工、11月桩基完成；69地块12月外立面完成</t>
  </si>
  <si>
    <t>福州市华润置地实业有限公司</t>
  </si>
  <si>
    <t>用地面积65.7亩，建筑面积14.9万平方米，商品房开发。分两块。其中，69地块4栋33层高层住宅，4栋5-6层多层住宅，以及底商与独立商业；70地块拟规划建设4栋29-33层高层住宅，5栋11层高层住宅，8栋7-8层小高层住宅，以及底商与独立商业。</t>
  </si>
  <si>
    <t>☆三鑫·财富中心</t>
  </si>
  <si>
    <t>2014-2017</t>
  </si>
  <si>
    <t>竣工验收</t>
  </si>
  <si>
    <t>福建三鑫房地产有限公司</t>
  </si>
  <si>
    <t>占地10.32亩，总建筑面积33666平方米，新建商业、商务写字楼及配套设施，包括一般土建及安装工程。</t>
  </si>
  <si>
    <t>☆阳光城山与海</t>
  </si>
  <si>
    <t>2013-2017</t>
  </si>
  <si>
    <t>1#-18#楼单竣</t>
  </si>
  <si>
    <t>福州大恒房地产开发有限公司</t>
  </si>
  <si>
    <t>占地774.052亩，总建筑面积248575万平方米，由地下室、地下夹层、2层沿街商业、4幢32层住宅楼、5幢31层住宅楼、1幢27层住宅楼、1幢26层住宅楼、3幢18层住宅楼、2桩16层住宅楼和1幢2层卫生服务中心组成。</t>
  </si>
  <si>
    <t>☆魁岐小区</t>
  </si>
  <si>
    <t>2017年2月附属完工交房。</t>
  </si>
  <si>
    <t>福州市市政建设开发有限公司</t>
  </si>
  <si>
    <t>占地87.3亩，总建筑面积20.3万平方米。项目分A、B地块</t>
  </si>
  <si>
    <t>☆宝德郡商务广场</t>
  </si>
  <si>
    <t>2015-2017</t>
  </si>
  <si>
    <t>竣工</t>
  </si>
  <si>
    <t>福建宝德郡房地产开发有限公司</t>
  </si>
  <si>
    <t>占地面积13.9亩，建筑面积为5.1万平方米（其中办公面积35309.06㎡，商业面积1814.54㎡，地下室14045㎡），容积率为4.0，绿地率为30%，分为南楼、北楼共两栋。</t>
  </si>
  <si>
    <t>☆正荣·悦澜山</t>
  </si>
  <si>
    <t>主体结构封顶</t>
  </si>
  <si>
    <t>福州市马尾区正荣房地产开发有限公司</t>
  </si>
  <si>
    <t>占地37亩，总建筑面积4.66万平方米。由A、B、C共3各地块组成，其中A地块为2栋5层的SOHO，B地块为1栋5层SOHO编号，C地块为7栋7～11层住宅楼、1栋2F商业用房和部分住宅楼（2#、3#、5#）周边附属地下室组成</t>
  </si>
  <si>
    <t>二、区市政管理处填报</t>
  </si>
  <si>
    <t>玉藻路（浦南路）道路工程</t>
  </si>
  <si>
    <t>2016-2017</t>
  </si>
  <si>
    <t>区市政管理处</t>
  </si>
  <si>
    <t>完工</t>
  </si>
  <si>
    <t>工程起点接铁南路（船政路），道路沿线与规划路、日昌路（魁岐支路）、学业路相交，终点接宗棠路。道路设计长度为1102.451米，道路规划宽度为12米。</t>
  </si>
  <si>
    <t>亭江镇村居污水管网改造工程</t>
  </si>
  <si>
    <t>完成部分村改造</t>
  </si>
  <si>
    <t>工程位于福州市马尾区亭江镇104国道周边，主要涉及到西边村、闽亭村、东街村、象洋村、英屿村、盛美村、东岐村、长安村等几个村庄的污水管道改造建设。建设内容：截污管道、路面破除及修复、提升泵井等。</t>
  </si>
  <si>
    <t>亭江10号路改扩建工程</t>
  </si>
  <si>
    <t>工程起于现状104国道，自东南向西北方向前进，与规划路相交，后继续沿着自东南向西北方向到达规划中新104国道，道路全长773.56米，宽26米。建设内容：道路、桥梁、改河、给排水、电气及照明、电力排管、通信管道、绿化、交通及安全设施等。道路等级为城市次干路。</t>
  </si>
  <si>
    <t>君山西路北段</t>
  </si>
  <si>
    <t>工程起于君山西路南段与茶洋山路交叉口，由南向北，止于水岸君山大门口。道路全长632.641米，修建宽度12米。建设内容：道路、桥涵、给排水、电气及照明、电力排管、通信管道、绿化、交通及安全设施等。道路等级为城市支路。</t>
  </si>
  <si>
    <t>☆铁南西路二期道路工程</t>
  </si>
  <si>
    <t>工程起点铁南西路一期与日昌路（魁岐支路）交叉口，平行福马铁路自西向东沿规划线位前进，经学业路平交后，终止于学业路平交口向前 200 米处。道路设计长度 520 米，设计宽度 24 米。建设内容：道路、给排水、电气及照明、电力排管、通信管道、绿化、交通及安全设施等。道路等级为城市支路。</t>
  </si>
  <si>
    <t>☆魁岐互通市政基础设施工程</t>
  </si>
  <si>
    <t>总长4200米，宽10-25米，包含道路、涵洞、给排水、电气及照明、电力排管、通信管道、交通及安全设施等</t>
  </si>
  <si>
    <t>城区内道路大修工程</t>
  </si>
  <si>
    <t>大修建设路、建星路、康庄大道南段、青洲路、铁板支路</t>
  </si>
  <si>
    <t>计划新开工</t>
  </si>
  <si>
    <t>经二路（含跨河桥）</t>
  </si>
  <si>
    <t>2017-2018</t>
  </si>
  <si>
    <t>动工</t>
  </si>
  <si>
    <t>总长800米，宽16米，包含道路、桥梁、涵洞、给排水、电气及照明、电力排管、通信管道、交通及安全设施等</t>
  </si>
  <si>
    <t>罗星中心小学周边道路改造工程</t>
  </si>
  <si>
    <t>2017-2017</t>
  </si>
  <si>
    <t>起点接青洲路，自西南向东北方向前进至桩号K0+320处，沿着罗星中心小学和艺术幼儿园北侧围墙前进，最终与建设路平交。道路设计长度534.619米，宽度为12-14.74米</t>
  </si>
  <si>
    <t>魁岐西支路工程</t>
  </si>
  <si>
    <t>道路起于江滨大道，向东北向延伸，终点位于魁岐佳园大门，全长577米，宽11.5-15米，在现有水泥路面上加铺沥青，增加人行道，雨污水管道，路灯，交通标志等。</t>
  </si>
  <si>
    <t>马尾君竹河综合治理和运营维护项目</t>
  </si>
  <si>
    <t>包括“君竹河黑臭水体整治”及“君竹村内涝防治”</t>
  </si>
  <si>
    <t>前期预备</t>
  </si>
  <si>
    <t>☆江滨路下穿马尾造船厂地道工程</t>
  </si>
  <si>
    <t>区市政管理处
区住建局</t>
  </si>
  <si>
    <t>前期工作报批</t>
  </si>
  <si>
    <t>江滨路下穿马尾造船厂地道工程</t>
  </si>
  <si>
    <t>联安路大修工程</t>
  </si>
  <si>
    <t>长600米，车行道宽7米，人行道宽1-4米破除旧路面后新建沥青砼路面，并埋设相关排水管线设施，对人行道进行改造，完善交通标志标线等。</t>
  </si>
  <si>
    <t>康庄大道北段</t>
  </si>
  <si>
    <t>长1075.371米，宽40米</t>
  </si>
  <si>
    <t>葆桢路大修工程</t>
  </si>
  <si>
    <t>长600米，车行道宽18-24米，破除旧路面后新建沥青砼路面，并修补相关排水管线设施，对人行道进行改造，完善交通标志标线等。</t>
  </si>
  <si>
    <t>亭江8号路A段工程</t>
  </si>
  <si>
    <t>包含道路、涵洞、给排水、电气及照明、电力排管、通信管道、交通及安全设施等</t>
  </si>
  <si>
    <t>亭江9号路A段工程</t>
  </si>
  <si>
    <t>和谐家园周边道路工程</t>
  </si>
  <si>
    <t>琅岐大桥辅道英屿段</t>
  </si>
  <si>
    <t>长386.461米，宽8.75米
长389.538，宽8.75米</t>
  </si>
  <si>
    <t>三、区园林局填报</t>
  </si>
  <si>
    <t>☆104国道沿江廊道景观绿化改造工程</t>
  </si>
  <si>
    <t>2016-
2017</t>
  </si>
  <si>
    <t>亭江镇
罗星街道
区园林局</t>
  </si>
  <si>
    <t>区园林局</t>
  </si>
  <si>
    <t>用地红线面积275708.4㎡，用于绿化景观改造。</t>
  </si>
  <si>
    <t>天马山休闲绿道一期</t>
  </si>
  <si>
    <t>建设天马山休闲绿道3.5公里，分期建设</t>
  </si>
  <si>
    <t>天马山休闲公园（二期）人行景观天桥</t>
  </si>
  <si>
    <t>建设人行天桥1座及3座塔楼</t>
  </si>
  <si>
    <t>马尾城区绿化提升工程</t>
  </si>
  <si>
    <t>2017-
2017</t>
  </si>
  <si>
    <t>建设榕树广场、马尾城市中心广场、道路绿化提升、公园景观提升等项目</t>
  </si>
  <si>
    <t>四、区交通局填报</t>
  </si>
  <si>
    <t>马尾大桥（马尾段）</t>
  </si>
  <si>
    <t>区交通局</t>
  </si>
  <si>
    <t>北线建成</t>
  </si>
  <si>
    <t>福州市城乡建设发展总公司</t>
  </si>
  <si>
    <t>占地381亩，互通立交桥梁总面积约为79948.6㎡。建设内容：马尾大桥北接线桥梁工程、桥下道路工程、管网、路灯、交通设施等工程。</t>
  </si>
  <si>
    <t>福平铁路（马尾段）</t>
  </si>
  <si>
    <t>2014-2018</t>
  </si>
  <si>
    <t>新鼓山隧道全部完成；闽江特大桥马尾区剩余承台、墩柱施工完成，连续梁基本完成</t>
  </si>
  <si>
    <t>福建福平铁路有限责任公司</t>
  </si>
  <si>
    <t>设计钢栈桥215米，混凝土集中拌和站1处，新鼓山隧道出口段294延米，区间路基69.735延米，闽江特大桥桩基240根，承台及明挖基础23个，墩台23个</t>
  </si>
  <si>
    <t>五、区农林水局填报</t>
  </si>
  <si>
    <t>☆福州市马尾区天台水库工程</t>
  </si>
  <si>
    <t>区农林水局
亭江镇
区水建发</t>
  </si>
  <si>
    <t>2017年完成大坝主体砌筑、引水工程</t>
  </si>
  <si>
    <t>区水利建设发展有限公司</t>
  </si>
  <si>
    <t>新建防洪兼供水水库，库容318.05万m³</t>
  </si>
  <si>
    <t>★福州市闽江下游马尾亭江防洪防潮工程（一期）</t>
  </si>
  <si>
    <t>2016-2019</t>
  </si>
  <si>
    <t>力争全线基础填筑出水面。</t>
  </si>
  <si>
    <t>新建堤防2.7km，堤顶宽度4.6m，堤顶高程7.8m，防浪墙顶高程8.8m；新建长柄涵洞一座，3孔，单孔净宽4m，设计流量103m3/s；本工程是防潮标准为50年一遇的二级堤防</t>
  </si>
  <si>
    <t>亭江镇排洪渠整治工程（亭江中心区山洪排涝工程）</t>
  </si>
  <si>
    <t>2017-2019</t>
  </si>
  <si>
    <t>区农林水局
亭江镇</t>
  </si>
  <si>
    <t>抓紧完成南搬水闸主体工程基础处理。</t>
  </si>
  <si>
    <t>快安水利工作站</t>
  </si>
  <si>
    <t>新建排洪渠护岸工程，新建塘坝2座，引水隧洞2km，节制闸2座，排涝涵管埋设。</t>
  </si>
  <si>
    <t>幸福家园工程建设</t>
  </si>
  <si>
    <t>区农林水局</t>
  </si>
  <si>
    <t>区农林水局、马尾镇、亭江镇、琅岐镇、罗星街道</t>
  </si>
  <si>
    <t>改善10个村基础设施，完善农村基础设施和公共服务，进一步促进基础设施向农村延伸，公共服务向农村覆盖,统筹推进城乡协调发展提升。</t>
  </si>
  <si>
    <t>马尾区森林病虫害防治与人工更新造林项目</t>
  </si>
  <si>
    <t>区农林水局、马尾镇、亭江镇
琅岐镇、罗星街道、</t>
  </si>
  <si>
    <t>森林病虫害防治及造林、珍贵阔叶树补植套种总株数计划40万株等</t>
  </si>
  <si>
    <t>马尾区内涝防治项目</t>
  </si>
  <si>
    <t>通过高水高排、扩河快排、泵站抽排、蓄滞并举等措施，畅通城区排水系统，加快排水基础设施建设，建立健全城区内涝预防体系</t>
  </si>
  <si>
    <t>☆闽江防洪工程（一期）延伸段</t>
  </si>
  <si>
    <t>区农林水局
区水建发</t>
  </si>
  <si>
    <t>新建雁行江水闸及1.24km海堤</t>
  </si>
  <si>
    <t>六、区教育局填报</t>
  </si>
  <si>
    <t>☆马尾实验小学</t>
  </si>
  <si>
    <t>区教育局</t>
  </si>
  <si>
    <t>马尾实验小学</t>
  </si>
  <si>
    <t>用地32.94亩，总建筑面积为2.1万平方米，将新建教学楼、教研楼、科技楼、体艺馆、图书馆等，并配套建设200米田径场及相关体育运动场所、人防地下室等附属设施</t>
  </si>
  <si>
    <t>马尾区快安实验学校</t>
  </si>
  <si>
    <t>区教育局
区工业建总</t>
  </si>
  <si>
    <t>区教育局、区工业建总</t>
  </si>
  <si>
    <t xml:space="preserve">用地20亩，总建筑面积1.92万平方米，新建教学楼、办公楼、图书馆、报告厅、风雨球场、300米跑道等 </t>
  </si>
  <si>
    <t>和平中心小学</t>
  </si>
  <si>
    <t>区教育局
马尾镇</t>
  </si>
  <si>
    <t>部分主体封顶</t>
  </si>
  <si>
    <t>和平小学</t>
  </si>
  <si>
    <t>占地33亩，总建筑面积2.558万平方米；新建综合楼、教学楼、体育馆及配套设施。</t>
  </si>
  <si>
    <t>新建凤窝小学</t>
  </si>
  <si>
    <t>凤窝小学</t>
  </si>
  <si>
    <t xml:space="preserve">用地16.8亩，总建筑面积0.54万平方米，新建教学楼、运动场地及配套设施 </t>
  </si>
  <si>
    <t>新建海屿小学</t>
  </si>
  <si>
    <t>新海屿小学</t>
  </si>
  <si>
    <t xml:space="preserve"> 用地30亩，总建筑面积0.86万平方米，新建5层教学楼、5层教工宿舍楼、200米环型塑胶跑道、篮球场、乒乓球室、围墙、传达室等附属设施用</t>
  </si>
  <si>
    <t>罗星儿童学园</t>
  </si>
  <si>
    <t>占地6.4亩，总建筑面积0.7927万平方米，新建教学楼及配套设施</t>
  </si>
  <si>
    <t>亭江中学二期</t>
  </si>
  <si>
    <t>亭江中学</t>
  </si>
  <si>
    <t>用地22.3亩，拟新建300米塑胶环形跑道、东侧主席台与看台、西侧100米塑胶风雨跑道、篮球场、跳投区及乒乓球场地、学校大门、围墙、景观以及绿化工程等</t>
  </si>
  <si>
    <t>★阳光学院五期</t>
  </si>
  <si>
    <t>桩基施工</t>
  </si>
  <si>
    <t>福州大学阳光学院</t>
  </si>
  <si>
    <t>用地面积67.1亩，总建筑面积5.76万平方米。新建4幢教学楼、3幢学生公寓、1幢体育馆及配套设施，</t>
  </si>
  <si>
    <t>罗星中心小学扩容工程</t>
  </si>
  <si>
    <t>罗星中心小学</t>
  </si>
  <si>
    <t>新建综合楼0.54万平方米</t>
  </si>
  <si>
    <t>☆马尾中学</t>
  </si>
  <si>
    <t>占地100亩，总建筑面积5万平方米，新建一所完中校。</t>
  </si>
  <si>
    <t>七、区经信局填报</t>
  </si>
  <si>
    <t>运维母港物联网基地项目</t>
  </si>
  <si>
    <t>2016-2020</t>
  </si>
  <si>
    <t>区经信局</t>
  </si>
  <si>
    <t>第二艘海风一体化作业移动平台建造；完成运维母港基地建设前期工作</t>
  </si>
  <si>
    <t>福建福船投资有限公司</t>
  </si>
  <si>
    <t>基地占地1200亩，岸线2000米，建设安装运维母港码头、仓储物流中心、集约化办公服务中心、信息中心、生活配套中心和物流堆场等</t>
  </si>
  <si>
    <t>☆中小模组自动化生产线改造及产能大幅提升专案</t>
  </si>
  <si>
    <t>福建华映显示科技有限公司
华映光电股份有限公司</t>
  </si>
  <si>
    <t>占地138.42亩，总建筑面积7.39万平方米，主要是自动化生产替代人力计划，以及因应市场需求智能手机(SP由3.2KK提升至5KK)及车载产量1.2KK提升到1.7KK)大幅提升。</t>
  </si>
  <si>
    <t>☆智能支付研究中心项目</t>
  </si>
  <si>
    <t>设备安装</t>
  </si>
  <si>
    <t>福建新大陆电脑股份有限公司</t>
  </si>
  <si>
    <t>占地面积5682平方米，建筑面积11364平方米。项目通过将支付与其他交易结合，提供智能POS产品，提供商户的一揽子综合解决方案。</t>
  </si>
  <si>
    <t>海上移动式数据采集系统设备项目</t>
  </si>
  <si>
    <t>完成船体设计，开始建造</t>
  </si>
  <si>
    <t>新型特种海上检查、勘探移动平台一座，设计型宽43.2米，型深8.4米，设计吃水5.5米，最大航速6节，最大作业水深50米，定员85人，自持力30天</t>
  </si>
  <si>
    <t>阵列式智慧型海洋观测平台的研发与应用</t>
  </si>
  <si>
    <t>初步开展阵列式海上风场实验工作</t>
  </si>
  <si>
    <t>过往船舶的实时动态跟踪；海上风电场区域主被动防护即过往船舶预警提示系统；海上风电场海缆路由监测与区域防护预警；风电场运行状态监测等</t>
  </si>
  <si>
    <t>八、区公安局填报</t>
  </si>
  <si>
    <t>福州市马尾区公安局业务技术用房</t>
  </si>
  <si>
    <t>区公安局
区房地产公司</t>
  </si>
  <si>
    <t>主体结构6层</t>
  </si>
  <si>
    <t>区公安局</t>
  </si>
  <si>
    <t>占地10.08亩，总建筑面积14973平方米，新建马尾区公安局业务技术用房</t>
  </si>
  <si>
    <t>九、区民政局填报</t>
  </si>
  <si>
    <t>☆马尾区社会福利中心</t>
  </si>
  <si>
    <t>区民政局</t>
  </si>
  <si>
    <t>主体施工</t>
  </si>
  <si>
    <t>用地面积26亩，总建筑面积20121平方米，其中一期工程新建一幢社会福利中心大楼及其配套设施，集孤老供养、孤儿养育、优抚保障、社会救助和社会养老等功能为一体。</t>
  </si>
  <si>
    <t>十、区科技局填报1项</t>
  </si>
  <si>
    <t>福建中瑞国际影视股份有限公司（马尾店）</t>
  </si>
  <si>
    <t>区科技局</t>
  </si>
  <si>
    <t>投入营业</t>
  </si>
  <si>
    <t>总建筑面积2500平方米;
电影院建设</t>
  </si>
  <si>
    <t>十一、区船政文化管理处填报</t>
  </si>
  <si>
    <t>☆马尾·中国船政文化城一期</t>
  </si>
  <si>
    <t>2014-2020</t>
  </si>
  <si>
    <t>区船政文化管理处
区发改局</t>
  </si>
  <si>
    <t>完成拆迁，开始基础设施和部分项目建设。</t>
  </si>
  <si>
    <t>区船政文化管理处</t>
  </si>
  <si>
    <t>占地428.84亩，新建船政文化创意园、格致园、改造马限山人防隧洞以及道路、给排水、电力、绿化景观等配套工程，总建筑面积81903平方米</t>
  </si>
  <si>
    <t>十二、区消防大队填报</t>
  </si>
  <si>
    <t>罗星消防站</t>
  </si>
  <si>
    <t>区消防大队</t>
  </si>
  <si>
    <t>区公安消防大队</t>
  </si>
  <si>
    <t>新建一栋建筑面积2990.00㎡的7层大楼，4层钢结构训练塔及建筑面积160.00㎡的2层楼的哨岗</t>
  </si>
  <si>
    <t>十三、区法院填报</t>
  </si>
  <si>
    <t>琅岐法庭</t>
  </si>
  <si>
    <t xml:space="preserve"> </t>
  </si>
  <si>
    <t>区法院</t>
  </si>
  <si>
    <t>总建筑面积约0.38万平方米，主体建筑面积约0.2万平方米,建设大楼和配套设施建设</t>
  </si>
  <si>
    <t>十四、罗星街道填报</t>
  </si>
  <si>
    <t>海关海警业务用房</t>
  </si>
  <si>
    <t>罗星街道</t>
  </si>
  <si>
    <t>主体封顶</t>
  </si>
  <si>
    <t>福州海关</t>
  </si>
  <si>
    <t>占地面积9.95亩，建设海警业务用房1幢。</t>
  </si>
  <si>
    <t>沿山东片</t>
  </si>
  <si>
    <t>罗星街道
区土发中心</t>
  </si>
  <si>
    <t>占地260亩，总建筑面积20万平方米。</t>
  </si>
  <si>
    <t>十五、马尾镇填报</t>
  </si>
  <si>
    <t>☆福马路拓宽改造项目沿线旧屋区征收工程</t>
  </si>
  <si>
    <t>马尾镇
区土发中心
区发改局</t>
  </si>
  <si>
    <t>完成征收任务</t>
  </si>
  <si>
    <t>马尾镇</t>
  </si>
  <si>
    <t>占地面积540亩，征收面积7.3万平方米，征收户数500户，涉及胐头、上德、下德、快安、龙门、魁岐、建坂共7村</t>
  </si>
  <si>
    <t>☆三环魁岐互通征收项目</t>
  </si>
  <si>
    <t>马尾镇
区土发中心</t>
  </si>
  <si>
    <t>占地面积102.38亩，征收面积3.92万平方米，征收户数5户</t>
  </si>
  <si>
    <t>物联网产业园征收项目</t>
  </si>
  <si>
    <t>占地面积112亩，征收面积138594(㎡)，征收户数642户</t>
  </si>
  <si>
    <t>福马路拓宽改造工程</t>
  </si>
  <si>
    <t>动工建设</t>
  </si>
  <si>
    <t>福州市城乡建设总公司</t>
  </si>
  <si>
    <t>☆马尾镇胐头棚屋区改造项目</t>
  </si>
  <si>
    <t>占地85亩，征收面积3万平方米，征迁200户</t>
  </si>
  <si>
    <t>十六、亭江镇填报</t>
  </si>
  <si>
    <t>东部快速通道（马尾段）</t>
  </si>
  <si>
    <t>区交通局
亭江镇
区土发中心</t>
  </si>
  <si>
    <t>完成部分建设</t>
  </si>
  <si>
    <t>福州市交建集团、亭江镇</t>
  </si>
  <si>
    <t>土地征收1472.15亩，房屋征收3.5万平方米及道路建设</t>
  </si>
  <si>
    <t>☆海西天然气管网马尾段</t>
  </si>
  <si>
    <t>琅岐经济区
长安园区
亭江镇</t>
  </si>
  <si>
    <t>全部完工</t>
  </si>
  <si>
    <t>中国海洋石油公司</t>
  </si>
  <si>
    <t>项目在马尾区境内新建输气管道约7.6千米，设置琅岐分输站1座</t>
  </si>
  <si>
    <t>☆闽亭片旧屋区改造</t>
  </si>
  <si>
    <t>亭江镇
区发改局</t>
  </si>
  <si>
    <t>完成征迁交地及部分建设</t>
  </si>
  <si>
    <t>区国土局、区房地产开发公司、
亭江镇</t>
  </si>
  <si>
    <t>占地面积388亩，拆迁面积15.87万平方米，规划建设安置房</t>
  </si>
  <si>
    <t>十七、高新园区填报</t>
  </si>
  <si>
    <t>☆国家质量监督检验中心二期</t>
  </si>
  <si>
    <t>高新园区
区发改局</t>
  </si>
  <si>
    <t>主体施工完成</t>
  </si>
  <si>
    <t>福建省产品质量检验研究院</t>
  </si>
  <si>
    <t>用地20亩，建设两幢2层建筑，装饰装修产品质检中心及一幢12层国家食品添加剂检测中心</t>
  </si>
  <si>
    <t>☆马尾天宝大厦</t>
  </si>
  <si>
    <t>高新园区
区住建局</t>
  </si>
  <si>
    <t>福建天宝矿业集团</t>
  </si>
  <si>
    <t>用地13.9亩，总建筑面积5.2万平方米，新建1幢24层总部大楼</t>
  </si>
  <si>
    <t>☆中建海峡总部大楼</t>
  </si>
  <si>
    <t>中建海峡建设发展有限公司</t>
  </si>
  <si>
    <t>用地23.64亩，总建筑面积9.98万平方米，拟建设两栋22层集办公、商务于一体的现代化写字楼</t>
  </si>
  <si>
    <t>☆弘卓通信生产中心</t>
  </si>
  <si>
    <t>福州弘卓通信科技有限公司</t>
  </si>
  <si>
    <t>用地20亩，总建筑面积6万平方米，新建高层电子厂房、仓储、加工车间，生产数字电视广播系统设备，年产量300万台，年产值6.4亿</t>
  </si>
  <si>
    <t>★马尾触控显示屏材料器件二期扩建项目</t>
  </si>
  <si>
    <t>高新园区</t>
  </si>
  <si>
    <t>一季度正式投产一条，年底前继续设备安装。</t>
  </si>
  <si>
    <t>科立视材料科技有限公司</t>
  </si>
  <si>
    <t>利用现有厂房及配套设施，购置生产、加工设备24台套，建设3条生产线，生产触控显示屏盖板及3D玻璃。</t>
  </si>
  <si>
    <t>☆滨海星商务中心</t>
  </si>
  <si>
    <t>福州滨海房地产有限公司</t>
  </si>
  <si>
    <t>用地14亩，建筑面积3.2万平方米，建设运通星经济总部大楼</t>
  </si>
  <si>
    <t>光电元器件和模块扩建</t>
  </si>
  <si>
    <t>完成厂房改造与生产线安装，力争投产</t>
  </si>
  <si>
    <t>福州腾景光电科技有限公司</t>
  </si>
  <si>
    <t>租赁、改造厂房550平方米，购置生产及检测设备21台（套）；建设加工光学元器件、模块生产线，形成年产光学元器件、模块500万片（件）的能力。</t>
  </si>
  <si>
    <t>飞毛腿智能工厂</t>
  </si>
  <si>
    <t>飞毛腿电池有限公司</t>
  </si>
  <si>
    <t>建设锂离子电池智能样板工厂</t>
  </si>
  <si>
    <t>☆东江欣居</t>
  </si>
  <si>
    <t>主体全部封顶，部分完成主体施工</t>
  </si>
  <si>
    <t>福州顶斌置业有限公司</t>
  </si>
  <si>
    <t>用地面积67.6亩，新建住宅及配套设施，总建筑面积193769平方米，其中计容面积153315平方米，不计容面积40454平方米。</t>
  </si>
  <si>
    <t>名城中心综合体商务项目</t>
  </si>
  <si>
    <t>完成50%工程量</t>
  </si>
  <si>
    <t>福州顺泰地产有限公司</t>
  </si>
  <si>
    <t>项目位于名城中心内，包括名城黄金珠宝交易中心、幸福蓝海影城、风情跨境小镇等，其中名城黄金珠宝交易中心建筑面积3万平方米，幸福蓝海影城建筑面积4500平方米，风情跨境小镇占地面积7000平方米。</t>
  </si>
  <si>
    <t>☆名城八区</t>
  </si>
  <si>
    <t>主体全部封顶</t>
  </si>
  <si>
    <t>名城地产(福建）有限公司</t>
  </si>
  <si>
    <t>用地面积91.32亩，新建住宅及配套设施，总建筑面积247237平方米，其中计容面积194817平方米，不计容面积52420平方米。其中5%为商业配套</t>
  </si>
  <si>
    <t>☆科立视三期</t>
  </si>
  <si>
    <t>完成部分设备考察与采购，开始一条生产线安装</t>
  </si>
  <si>
    <t>新建厂房及配套设施，建筑面积53496平方米，购置生产、加工设备（其中进口设备90台套），建设2条触控屏盖板生产线，年产量5600万片触控显示屏盖板（已14寸计）</t>
  </si>
  <si>
    <t>★飞毛腿高能量密度新能源汽车（电动）动力电池组（一期）</t>
  </si>
  <si>
    <t>生产设备采购与安装</t>
  </si>
  <si>
    <t>福建飞毛腿动力科技有限公司</t>
  </si>
  <si>
    <t>租赁厂房50114平方米，购置生产及检测设备，建设动力电池组生产线、实验室、综合测试中心，形成年产1.5GWh高能量密度新能源汽车（电动）动力电池组的能力。</t>
  </si>
  <si>
    <t>革新产业园二期</t>
  </si>
  <si>
    <t>福建革新机器制造有限公司</t>
  </si>
  <si>
    <t>新建2#、3#厂房及配套设施，总建筑面积10497平方米，购置加工设备，用于机械加工、汽车维修及产品展示。</t>
  </si>
  <si>
    <t>福州物联网开放实验室</t>
  </si>
  <si>
    <t>高新园区
区经信局</t>
  </si>
  <si>
    <t>完成项目立项并开始实验室建设</t>
  </si>
  <si>
    <t>福州物联网开放实验室有限公司</t>
  </si>
  <si>
    <t>由华为牵头整合资源，联合上海微系统所相关单位、标准化研究单位（如4院、泰尔实验室等）及上润公司等共同建设基于物联网技术应用的全真实场景模拟的“国家级”开放实验室，将NBIOT（窄带物联网）及物联网技术带入更多垂直行业，促进福建及国家的产业智能化进程</t>
  </si>
  <si>
    <t>动力锂电池智能制造装备项目</t>
  </si>
  <si>
    <t>完成厂房改造及部分生产线设备采购</t>
  </si>
  <si>
    <t>福建星云电子股份有限公司</t>
  </si>
  <si>
    <t>拟租赁顺明电子约40亩，建筑厂房约1.8万平米，改造装修后作为公司动力锂电池组智能制造装备生产车间。</t>
  </si>
  <si>
    <t>福建移动通信技术研发项目</t>
  </si>
  <si>
    <t>2017-2020</t>
  </si>
  <si>
    <t>中国移动福建分公司</t>
  </si>
  <si>
    <t>用地面积10亩，新建实验室、研发室、新技术展示厅及配套设施，总建筑面积20000平方米，研制开发新一代移动通信技术。</t>
  </si>
  <si>
    <t>中国（福州）物联网产业促进中心</t>
  </si>
  <si>
    <t>福建金兰房地产开发有限公司</t>
  </si>
  <si>
    <t>项目位于金澜大厦附属楼，建筑面积约8000㎡。打造中国（福州）物联网产业促进中心，吸引物联网相关企业和机构在我区聚集，在较短时间内形成物联网产业聚集效应。</t>
  </si>
  <si>
    <t>金融档案及信息智能管理基地</t>
  </si>
  <si>
    <t>完成厂房改造</t>
  </si>
  <si>
    <t>福建融银信息技术服务有限公司</t>
  </si>
  <si>
    <t>建设福州银行档案及数据智能管理基地，为福州各大银行提供档案及数据托管一体化解决方案。拟计划租赁百事达独栋大楼（6层），共12000平米，租期十年，改造及设备总投资5000万以上。该项目为银行服务外包项目。</t>
  </si>
  <si>
    <t>高端医疗产业园</t>
  </si>
  <si>
    <t>年底前开业</t>
  </si>
  <si>
    <t>厦门莲花医院</t>
  </si>
  <si>
    <t>租赁万友消防约15000㎡场地，租期15年，依托厦门莲花医院的医资条件，并与台湾医疗专家合作，打造拥有约400个床位的三甲标准医养结合医院，计划年底开业。</t>
  </si>
  <si>
    <t>颐豪酒店</t>
  </si>
  <si>
    <t>2017-
2018</t>
  </si>
  <si>
    <t>开始内部装修</t>
  </si>
  <si>
    <t>厦门建发旅游集团</t>
  </si>
  <si>
    <t>该项目准备入驻天宝大厦，颐豪酒店是由厦门建发旅游集团精心打造的中高端商务酒店品牌，酒店规模定位：客房数量约185间，包括会议室、健身房、洗衣房等配套设施，总建筑面积约13867.93㎡，不含外包中餐厅面积。</t>
  </si>
  <si>
    <t>国脉云健康医学中心项目</t>
  </si>
  <si>
    <t>完成建审手续报批</t>
  </si>
  <si>
    <t>国脉科技股份有限公司</t>
  </si>
  <si>
    <t>拟新建12#、13#、16#楼，总建筑面积60000㎡，依托公司ICT技术与服务优势，建设云健康医学中心。</t>
  </si>
  <si>
    <t>国脉物联网大数据运营平台项目</t>
  </si>
  <si>
    <t>项目位于快安下德后山，拟新建6-11#、15#楼，总建筑面积10698㎡，作为该项目的研发办公楼，建设物联网大数据运营平台和物联网应用解决开发及服务</t>
  </si>
  <si>
    <t>物联网公共服务平台</t>
  </si>
  <si>
    <t>改造经营场所15000平方米，购置研发、测试设备，建设集物联网感知层技术研发设计、检测检验、咨询服务于一体的公共服务平台。</t>
  </si>
  <si>
    <t>商户服务系统与网络建设</t>
  </si>
  <si>
    <t>改造经营场所20508平方米，购置软硬件设备，建设以综合支付平台、增值服务平台为核心的商户服务平台，形成综合支付、增值服务及IT服务管理在内的平台服务集合。</t>
  </si>
  <si>
    <t>国家智能装备产品质量监督检验中心</t>
  </si>
  <si>
    <t>拟购置中富、太阳电子收储地块，建设“福建省智能装备产品质量检验中心”，打造集检验、科研、认证、验货、质量技术咨询、节能减排技术开发以及实验室建设服务等于一体的公共尅服务平台</t>
  </si>
  <si>
    <t>梅生医疗一次性牙科手机项目</t>
  </si>
  <si>
    <t>福建梅生医疗科技股份有限公司</t>
  </si>
  <si>
    <t>项目就地改造厂房，用地4000平方米，购置日本STAR系列进口全自动加工中心20台，建设一条装配流水线和一个标准化GMP灭菌包装车间，可形成2种规格的一次性牙科手机120万支的产能。</t>
  </si>
  <si>
    <t>新能源动力电池</t>
  </si>
  <si>
    <t>福建星晖新能源科技有限公司</t>
  </si>
  <si>
    <t>拟利用收储地块多多良厂房及办公楼，建设新能源动力电池分装生产线。</t>
  </si>
  <si>
    <t>鑫金鑫水产品加工项目</t>
  </si>
  <si>
    <t>福州鑫金鑫冷冻食品有限公司</t>
  </si>
  <si>
    <t>用地约10亩，总建筑面积1.06万平方米，共7层，其中1-2层为生产加工配套冷藏库，3-7层为生产加工厂房及生产配套用房</t>
  </si>
  <si>
    <t>上市公司总部暨动力锂电池智能制造装备项目</t>
  </si>
  <si>
    <t>拟购买收储地块（原顺明电子用地）建设上市公司总部大楼和新建动力锂电池检测设备智能制造空间</t>
  </si>
  <si>
    <t>飞毛腿物联网储能电池工业园项目</t>
  </si>
  <si>
    <t>征地面积64247㎡，规划建筑总面积168000㎡，拟新增投资17亿元分期建设新能源汽车动力电池生产基地，电池研究院、物联网储能电池生产基地及配套设施。</t>
  </si>
  <si>
    <t>☆中免商城</t>
  </si>
  <si>
    <t>拆迁交地，前期工作报批</t>
  </si>
  <si>
    <t>华商资源集团</t>
  </si>
  <si>
    <t>拟购置魁岐互通周边地块，占地100亩，建设免税旅游综合体项目</t>
  </si>
  <si>
    <t>十八、马江园区填报</t>
  </si>
  <si>
    <t>马尾清禄总部大楼项目（亿载金城）</t>
  </si>
  <si>
    <t>马江园区</t>
  </si>
  <si>
    <t>福建清禄置业有限公司</t>
  </si>
  <si>
    <t>用地20.7亩，新建二幢写字楼，总建筑面积5.7万平方米，其中：商业1.3万平方米，办公2.9万平方米</t>
  </si>
  <si>
    <t>☆三木中心</t>
  </si>
  <si>
    <t>项目封顶</t>
  </si>
  <si>
    <t>福建三木滨江建设发展有限公司</t>
  </si>
  <si>
    <t>占地28.12亩，总建筑面积约83200平方米，总高23层</t>
  </si>
  <si>
    <t>“一带一路”经济核心区海洋渔业卫星通信综合应用一体化船载终端的研制及产业化</t>
  </si>
  <si>
    <t>完成10000艘渔船终端部署</t>
  </si>
  <si>
    <t>福建星海通信科技有限公司</t>
  </si>
  <si>
    <t>年产20000台海洋渔业卫星综合应用一体化船载终端,通过10000艘卫星船载终端的部署，开发位置公共服务平台，开展海洋监测、港航管理、船用电子等领域海洋电子的研发及产业化应用，通过平台建设及互联网+形式逐步推动以海洋电子为核心的智慧海洋产业链形成。</t>
  </si>
  <si>
    <t>镀锡生产线技术改造</t>
  </si>
  <si>
    <t>6月份项目进入环评阶段，下半年开工</t>
  </si>
  <si>
    <t>福建中日达金属有限公司</t>
  </si>
  <si>
    <t>投资2500万元，对原镀锡生产线进行改造，新增其他类型薄板生产能力。</t>
  </si>
  <si>
    <t>中铝冷轧机改造</t>
  </si>
  <si>
    <t>冷轧机投入运营。</t>
  </si>
  <si>
    <t>中铝瑞闽股份有限公司</t>
  </si>
  <si>
    <t>由1850冷轧机改成2300冷轧机</t>
  </si>
  <si>
    <t xml:space="preserve">“六壬云”网络安全公共服务平台研发和产业化基地建设
</t>
  </si>
  <si>
    <t>完成</t>
  </si>
  <si>
    <t>福建六壬网安股份有限公司</t>
  </si>
  <si>
    <t>建筑面积5000平米，建设集产品技术研发，产业化、办公于一体的综合型基地</t>
  </si>
  <si>
    <t>十九、长安园区填报</t>
  </si>
  <si>
    <t>信通游艇项目</t>
  </si>
  <si>
    <t>2014-2019</t>
  </si>
  <si>
    <t>长安园区</t>
  </si>
  <si>
    <t>开始上部建设</t>
  </si>
  <si>
    <t>福建信通游艇发展有限公司</t>
  </si>
  <si>
    <t>用地为84.64亩，建筑面积为14万平方米，建设游艇项目，新建商务办公楼，商业网点，企业总部及配套设施，泊位不少于20个</t>
  </si>
  <si>
    <t>☆中海盛水产加工项目</t>
  </si>
  <si>
    <t>中海盛福建海洋经济发展有限公司</t>
  </si>
  <si>
    <t>收购元盛厂房并进行相关配套及水产加工建设</t>
  </si>
  <si>
    <t>金海岸项目</t>
  </si>
  <si>
    <t>福州金海岸发展有限公司</t>
  </si>
  <si>
    <t>占地18.44亩，建筑面积1.2万平方米，新建车间1栋、厂房2栋，内置3条环保空调生产线，年产10万台套</t>
  </si>
  <si>
    <t>瑞联三期</t>
  </si>
  <si>
    <t>福州瑞联实业有限公司</t>
  </si>
  <si>
    <t>新建4#厂房及研发楼，建筑面积1.66万平方米，形成分装果蔬等冷链产品6万吨的能力</t>
  </si>
  <si>
    <t>★深海时代项目</t>
  </si>
  <si>
    <t>桩基开始施工</t>
  </si>
  <si>
    <t>福州宏龙海洋水产有限公司</t>
  </si>
  <si>
    <t>占地面积78.46亩，建成后总建筑面积约115000㎡。10万吨不间断冷链物流仓储，无接缝冷链精深加工，深海食品研发中心、电商中心、产品展示及烹饪体验中心、城市厨房冷链配送等。</t>
  </si>
  <si>
    <t>海文铭海洋科技、生物技术研发项目</t>
  </si>
  <si>
    <t>福建海文铭海洋科技发展有限公司</t>
  </si>
  <si>
    <t>建设大型海洋产品  深加工基地，主要经营海洋生物养殖加工，产品研发、销售及物流配套。一期先建设加工车间、生活楼、办公楼、冷库，预计平均年销售收入3亿元，年均税收1000万元。</t>
  </si>
  <si>
    <t>优利克二期</t>
  </si>
  <si>
    <t>上部建设</t>
  </si>
  <si>
    <t>福州优利克五金工具有限公司</t>
  </si>
  <si>
    <t>新建两幢五金制造车间及一幢研发大楼，总建筑面积约2.5万平方米</t>
  </si>
  <si>
    <t>福人家居一期</t>
  </si>
  <si>
    <t>安装设备</t>
  </si>
  <si>
    <t>福建福人家居科技有限公司</t>
  </si>
  <si>
    <t>分建设年产500万m2的新型木基复合饰面板生产线</t>
  </si>
  <si>
    <t>绿帆塑料包装材料生产项目</t>
  </si>
  <si>
    <t>福建绿帆医用新材料股份公司</t>
  </si>
  <si>
    <t>利用现有产房5000平方米，购置生产、加工设备，新增两条共挤吹塑料生产线，形成年产9000吨塑料包装材料能力</t>
  </si>
  <si>
    <t>WSTK系列稀土永磁高效节能同步电机建设项目</t>
  </si>
  <si>
    <t>福州万德电气有限公司</t>
  </si>
  <si>
    <t>新增主要生产加工设备28台套及WSTK系列稀土永磁高效节能同步电机生产线2条，形成8000台WSTK系列稀土永磁高效节能同步电机建设生产规模</t>
  </si>
  <si>
    <t>二十、琅岐经济区填报</t>
  </si>
  <si>
    <t>★琅岐环岛路东段</t>
  </si>
  <si>
    <t>琅岐经济区</t>
  </si>
  <si>
    <t>一季度完成80%桥涵；二季度完成全线桥涵工程，完成60%管线及路面；三季度完成90%管线及路基路面；四季度完成道路建设</t>
  </si>
  <si>
    <t>福州市琅岐路桥建设有限公司</t>
  </si>
  <si>
    <t>环岛路东段长6.15公里，道路、桥梁、涵洞、给排水、共同管沟、电气照明、景观绿化、及交通设施等附属工程；含中小桥3座，涵洞4座，共同管沟6.9千米</t>
  </si>
  <si>
    <t>★琅岐雁行江路</t>
  </si>
  <si>
    <t>2017年6月完成陆基填筑；2017年12月完成全线路基、雨污水、给水、电力通信</t>
  </si>
  <si>
    <t>雁行江路长7.58公里，道路、桥梁、涵洞、给排水、共同管沟、电气照明、景观绿化、及交通设施等附属工程；含中小桥6座，涵洞9座，共同管沟7.38千米</t>
  </si>
  <si>
    <t>☆琅岐市政基础设施改造项目</t>
  </si>
  <si>
    <t>琅岐经济区
区发改局</t>
  </si>
  <si>
    <t>通和路完成80%，其他道路全部完工</t>
  </si>
  <si>
    <t>八一七路、平安路延伸段、通和路、江滨路、省道201线等</t>
  </si>
  <si>
    <t>中国（福建）自贸区福州片区琅岐区块基础设施工程</t>
  </si>
  <si>
    <t xml:space="preserve">2016-2020
</t>
  </si>
  <si>
    <t>完成全部路段桥梁主体工程及部分路基填筑工程。</t>
  </si>
  <si>
    <t>福州市琅岐路桥建设有限
公司</t>
  </si>
  <si>
    <t>用地981亩，包括9条总长10.28公里市政道路工程、总长1.295公里河道整治工程和总面积33.18万平方米绿化工程。</t>
  </si>
  <si>
    <t>☆琅岐西部11万伏变电站</t>
  </si>
  <si>
    <t>2017年</t>
  </si>
  <si>
    <t>琅岐镇</t>
  </si>
  <si>
    <t>福州供电公司</t>
  </si>
  <si>
    <t>110千伏后水变电站</t>
  </si>
  <si>
    <t>☆琅岐九龙商业中心</t>
  </si>
  <si>
    <t>主体完成，转室内外装饰</t>
  </si>
  <si>
    <t>福建三木琅岐实业发展有限公司</t>
  </si>
  <si>
    <t>用地面积63亩，总建筑面积为10.436万平方米，新建商业、商务酒店、办公楼等</t>
  </si>
  <si>
    <t>☆琅岐国际海岛度假综合园项目一期</t>
  </si>
  <si>
    <t>香海新城A区：1#-10#、19#-30#、31#-56#单体完成</t>
  </si>
  <si>
    <t>福州城开置业有限公司</t>
  </si>
  <si>
    <t>占地200亩，总建筑面积30.79万平方米，建设商品房</t>
  </si>
  <si>
    <t>★红光湖景观公园</t>
  </si>
  <si>
    <t>景观绿化开始施工</t>
  </si>
  <si>
    <t>福州市琅岐城市建设投资发展有限公司</t>
  </si>
  <si>
    <t>占地面积966亩，公园景观建设</t>
  </si>
  <si>
    <t>福州绕城高速东南段（琅岐）</t>
  </si>
  <si>
    <t>路基工程土石方完成131万方、隧道工程完成开挖及初期支护2878米、二衬3313米等</t>
  </si>
  <si>
    <t>福州东南绕城高速公路有限公司</t>
  </si>
  <si>
    <t>绕城高速，全长10.6公里，征地881.8亩</t>
  </si>
  <si>
    <t>★海峡青年交流营地</t>
  </si>
  <si>
    <t>2015-2020</t>
  </si>
  <si>
    <t>第一季度：会展中心三、四层扫尾装修，设备安装调试完成；活动中心内部装修施工基本完成。第二季度：活动中心内部装修全面完成，设备安装调试完成。营地周边景观绿化施工全面完成</t>
  </si>
  <si>
    <t>福州文化旅游投资集团有限公司</t>
  </si>
  <si>
    <t>建海峡青年会议中心、海峡青年创意园、海峡青年宾馆、海峡青年文化街、海峡青年活动中心、户外拓展营地等功能版块</t>
  </si>
  <si>
    <t>☆鼎鑫财富中心</t>
  </si>
  <si>
    <t>福建力创置业公司</t>
  </si>
  <si>
    <t>用地面积15.76亩，新建商务写字楼、商业及配套设施，总建筑面积30969平方米</t>
  </si>
  <si>
    <t>★海峡旅游综合开发项目一期（海航）</t>
  </si>
  <si>
    <t>完成河道工程50%,完成市政道路50%</t>
  </si>
  <si>
    <t>总用地1031亩，进行基础设施建设、土地平整等综合开发项目。</t>
  </si>
  <si>
    <t>☆琅岐新水厂</t>
  </si>
  <si>
    <t>完成工程量30%</t>
  </si>
  <si>
    <t>市水务集团</t>
  </si>
  <si>
    <t>幸福水库至净水厂厂区原水管道约730米及规模为日供水5万m3/d净水厂</t>
  </si>
  <si>
    <t>☆塘坂引水二期工程（马尾段）</t>
  </si>
  <si>
    <t>琅岐城市建设投资发展有限公司</t>
  </si>
  <si>
    <t>塘坂引水二期工程（马尾段）设计规模为14-10万m3/d，主要为琅岐海峡水厂供水，全线总长度为6.56千米</t>
  </si>
  <si>
    <t>琅岐公交枢纽站</t>
  </si>
  <si>
    <t>市客运场站公司</t>
  </si>
  <si>
    <t>建设综合服务楼，停车场、洗车区、保修车间及加气加油设施</t>
  </si>
  <si>
    <t>☆闽江马尾对台综合客运码头1#~3#泊位工程</t>
  </si>
  <si>
    <t>区水建发
琅岐经济区</t>
  </si>
  <si>
    <t>完成1#-3#泊位主体部分工程</t>
  </si>
  <si>
    <t>马尾区水利建设发展公司</t>
  </si>
  <si>
    <t>用地239亩，总建筑面积1.1万平方米，1#泊位建设5000吨级对台客货泊位1个（水工结构按靠泊20000GT客滚船设计），2#、3#泊位建设500GT“小三通”客运泊位2个</t>
  </si>
  <si>
    <t>☆闽江马尾对台综合客运码头客运楼</t>
  </si>
  <si>
    <t>基本完成客运楼、客运广场的建设</t>
  </si>
  <si>
    <t>区水利建设发展公司</t>
  </si>
  <si>
    <t>与对台客运码头配套建设客运楼1.5万平方米</t>
  </si>
  <si>
    <t>☆琅岐国际海岛度假综合园项目二期</t>
  </si>
  <si>
    <t>完成前期报批，争取年底前动工</t>
  </si>
  <si>
    <t>占地150亩，总建筑面积22.98万平方米，建设商品房</t>
  </si>
  <si>
    <t>☆琅岐国际海岛度假综合园项目三期</t>
  </si>
  <si>
    <t>占地232亩，总建筑面积27万平方米，建设商品房</t>
  </si>
  <si>
    <t>★福州琅岐岛特色海洋经济园A区工程</t>
  </si>
  <si>
    <t>争取完成前期报批手续</t>
  </si>
  <si>
    <t>吹沙造地1500亩</t>
  </si>
  <si>
    <t>★福州琅岐岛特色海洋经济园B区防潮工程</t>
  </si>
  <si>
    <t>季度完成项目建议书、规划选址意见书、节能审查、环境影响评价；四季度完成用地（用海）预审、可行性研究报告</t>
  </si>
  <si>
    <t>建设智慧创意复合功能区，重点发展以智慧创意等高新产业以及休闲旅游相关的配套产业为主体的产业发展综合区。工程先进行围海造地工程，形成陆域面积297.58公顷，填方量约为1800万立方米。</t>
  </si>
  <si>
    <t>闽江口（琅岐）生态海洋气象综合观测站</t>
  </si>
  <si>
    <t>福建省福州市气象局</t>
  </si>
  <si>
    <t>用地9.8亩，建设生态海洋气象综合观测站。</t>
  </si>
  <si>
    <t>★琅岐岛PVCP生态旅游项目</t>
  </si>
  <si>
    <t>计划2017年上半年与法国PVCP集团、马尾区政府签订三方合作协议；下半年启动征地工作，并同时开展项目立项、工程设计、施工招标等前期准备工作。</t>
  </si>
  <si>
    <t>福州航空旅游集团有限公司</t>
  </si>
  <si>
    <t>引入法国最知名的旅游品牌中心公园，建设琅岐岛PVCP生态旅游项目，建设全年恒温水世界、网球场、彩蛋射击、穹顶市集、丛林探险、儿童魔幻屋、室内运动场、农场、自行车中心、小马俱乐部、排球场、沙滩俱乐部、射箭、水疗中心、迷你高尔夫、飞天绳索等活动设施及配套住宿，打造集滨江、文体、休闲、养生、购物为一体的国际自由港和生态旅游岛，总建筑面积13万平方米。</t>
  </si>
  <si>
    <t>星光片区基础设施工程</t>
  </si>
  <si>
    <t>琅岐西部星光片区道路、景观及河道工程。</t>
  </si>
  <si>
    <t>院前路</t>
  </si>
  <si>
    <t>起点与环岛路西北段相接，终点止于后水村委会，总长1.0公里，规划道路红线宽40米。道路等级为城市主干路、双向四车道、非机动及人行道。道路下敷设雨污水管、给水管、电力电信管及燃气管等</t>
  </si>
  <si>
    <t>东绕城高速连接线</t>
  </si>
  <si>
    <t>该工程起于通和路，线路向南展线，沿线与在建雁行江等道路相交，终点与东绕城高速互通相接。道路总长2.8公里，宽度40米，道路按双向四车道设计，结合非机动车道和人行道，道路下敷设雨污水管、给水管、电力电信管及燃气管等</t>
  </si>
  <si>
    <t>福州市琅岐海峡水厂接线道路工程</t>
  </si>
  <si>
    <t>道路位于琅岐幸福水库以南、通和路以北，连接琅岐海峡水厂与通和路。路线起点位于水厂北侧、规划河道东侧现状水泥道路处，经规划二路、规划一路、小康路和规划四路，终点与通和路相交，路线总长1963米</t>
  </si>
  <si>
    <t>金凤路</t>
  </si>
  <si>
    <t>金凤路工程位于琅岐经济区的北部，项目北起环岛路，南至凤窝村通和路，道路全长约4.23公里，现状宽约4~6米宽, 按现状路面修复改造</t>
  </si>
  <si>
    <t>二十一、出口加工区填报</t>
  </si>
  <si>
    <t>★汉吉斯冷链枢纽暨跨境电商</t>
  </si>
  <si>
    <t>出口加工区</t>
  </si>
  <si>
    <t>完成主体工程30%</t>
  </si>
  <si>
    <t>福建汉吉斯冷链物流有限公司</t>
  </si>
  <si>
    <t>用地80亩，总建筑面积16.87万平方米，规划建设20万吨高温、低温及超低温冷链枢纽大型冷库、生产车间、商务大楼</t>
  </si>
  <si>
    <t>★科乐通冷链物流</t>
  </si>
  <si>
    <t>完成桩基80%</t>
  </si>
  <si>
    <t>福建省科乐通冷链物流有限公司</t>
  </si>
  <si>
    <t>用地200.05亩，新建低温冷库、恒温冷库、电子商务、加工车间、配送车间等设施</t>
  </si>
  <si>
    <t>加工区二期基础设施和监管设施建设</t>
  </si>
  <si>
    <t>工程竣工</t>
  </si>
  <si>
    <t>福州出口加工区管理局</t>
  </si>
  <si>
    <t>加工区二期“七通一平”配套设施建设，信息化管理系统、视频监控系统和报警系统建设。</t>
  </si>
  <si>
    <t>二十二、区建发公司填报</t>
  </si>
  <si>
    <t>☆沿山1-7弄棚户区改造（沿山家园）安置房项目——东、西区</t>
  </si>
  <si>
    <t>区建发公司</t>
  </si>
  <si>
    <t>完成竣工验收，达到合格交房标准。</t>
  </si>
  <si>
    <t>区建设发展有限公司、正荣集团（代建）</t>
  </si>
  <si>
    <t>总用地97.9亩，总建筑面积24.2万平方米，总安置户2168套。分东区91.76亩，面积23.3万方米，8幢25—33层的建筑；西区6.14亩，面积8510.2㎡，计2幢8-9层的建筑。</t>
  </si>
  <si>
    <t>☆马尾旧镇棚户区改造（共和苑）安置房项目
——南、北区</t>
  </si>
  <si>
    <t>开发区建设发展有限公司、
正荣集团（代建）</t>
  </si>
  <si>
    <t>总用地83.79亩，总建筑面积约14.1万平方米，总安置户1356套。分南区8.28亩，面积2万平方米，1幢25层的建筑；北区75.51亩，面积12万平方米，12幢7-18层的建筑。</t>
  </si>
  <si>
    <t>☆旺岐境棚户区改造（山水旺岐）安置房项目</t>
  </si>
  <si>
    <t>1#楼：主体封顶，砌筑完成；幼儿园、2#楼、3#楼具备单体竣工验收条件</t>
  </si>
  <si>
    <t>总用地32.69亩，总建筑面积7.8万平方米，其中住宅面积62706.31㎡，安置户765套，设计3幢28-30层的建筑</t>
  </si>
  <si>
    <t>☆江山首府（东岐外口公寓）</t>
  </si>
  <si>
    <t>区建发公司
长安园区
亭江镇</t>
  </si>
  <si>
    <t>11月竣工验收，12月交房。</t>
  </si>
  <si>
    <t>福州经济技术开发区建设发展有限公司、中建海峡建设发展有限公司</t>
  </si>
  <si>
    <t>总用地62.7亩，总建筑面积14.1万平方米，其中住宅面积113990.54㎡，10栋高层及一栋幼儿园，居住总户数1091套.</t>
  </si>
  <si>
    <t>铁南东路二期道路工程</t>
  </si>
  <si>
    <t>2000×（12-16）总长2000米，宽12~16米米，包含道路、涵洞、给排水、电气及照明、电力排管、通信管道、交通及安全设施等</t>
  </si>
  <si>
    <t>铁南西路三期及周边道路工程</t>
  </si>
  <si>
    <t>总长2048米，宽12~16米，包含道路、涵洞、给排水、电气及照明、电力排管、通信管道、交通及安全设施等</t>
  </si>
  <si>
    <t>☆罗星路改造工程一期</t>
  </si>
  <si>
    <t>工程起于港口路交叉口，向东偏北方向前进，经济安西路、济安路、安居路、乐业路、泰安路、青洲路、经一路、经二路、建设路交叉口后，最终止于经五路交叉口，道路改造全长3948.929米，改造宽度40米。道路设计等级为城市主干路，设计速度为50公里/小时。该项目用地规模总计172866.0平方米。</t>
  </si>
  <si>
    <t>☆沿山东路改扩建工程一期</t>
  </si>
  <si>
    <t>道路起点接沿山西路与联安路交叉口，自南向北，终点接登龙路，设计长度1455.353米，设计宽度16米，等级为城市支路，设计速度为20公里/小时；支路1、支路3、上岐路改造。该目用地规模总计26328.8平方米。</t>
  </si>
  <si>
    <t>二十三、区房地产公司填报</t>
  </si>
  <si>
    <t>☆亭江棚屋区安置房（西亭康城）项目</t>
  </si>
  <si>
    <t>2014－2017</t>
  </si>
  <si>
    <t>区房地产公司
区住建局</t>
  </si>
  <si>
    <t>区房地产开发公司</t>
  </si>
  <si>
    <t>占地101.4亩，总建筑面积24.2万平方米,新建安置房及配套设施，包括9栋27~30层住宅、1栋8层商业综合楼，2栋1~2层沿街商业店面。</t>
  </si>
  <si>
    <t>☆出口加工区跨境电商保税物流仓库</t>
  </si>
  <si>
    <t>区房地产公司
出口加工区</t>
  </si>
  <si>
    <t>建筑物封顶</t>
  </si>
  <si>
    <t>占地54.09亩，总建筑面积约6.1万平方米，拟建2栋四层保税的保税仓库。</t>
  </si>
  <si>
    <t>☆闽安历史文化名村一期工程</t>
  </si>
  <si>
    <t>区房地产公司
亭江镇</t>
  </si>
  <si>
    <t>完成土地划拨，立项、规划建设审批手续。</t>
  </si>
  <si>
    <t>占地342.3亩，总建筑面积1.58万平方米。建设一环七点，即104国道、草尾街、桥头街、城里街所形成的旅游环线以及北段城墙节点、梆鼓楼节点、游客中心节点、博物馆节点、贡船浦节点、三宝池节点、协台衙门节点等</t>
  </si>
  <si>
    <t>二十四、区工业建总填报</t>
  </si>
  <si>
    <t>☆马尾区魁岐片、三环魁岐互通周边等棚户区改造安置房</t>
  </si>
  <si>
    <t>区工业建总</t>
  </si>
  <si>
    <t>地块三1#－5#单体竣工，地块四1#－7#主体结构封顶</t>
  </si>
  <si>
    <t>区工业建设总公司</t>
  </si>
  <si>
    <t>用地104亩，总建筑面积26.9万平方米，其中魁协新苑建筑面积15.2万平方米，建坂锦苑建筑面积11.7万平方米</t>
  </si>
  <si>
    <t>M9511改造提升项目</t>
  </si>
  <si>
    <t>改造结束</t>
  </si>
  <si>
    <t>m9511工业园1#厂房外墙改造</t>
  </si>
  <si>
    <t>☆中国（福州）物联网孵化中心</t>
  </si>
  <si>
    <t>完成桩基工程</t>
  </si>
  <si>
    <t>用地112亩，总建筑面积24万平方米，新建设物联网产业园拟建设研发试验楼、孵化中心、生产实验车间和标准厂房，同时适当配置人才公寓、外口公寓、餐饮、休闲娱乐等公共服务配套设施。</t>
  </si>
  <si>
    <t>☆青洲片棚户区改造及安置房项目</t>
  </si>
  <si>
    <t>区工业建总
罗星街道</t>
  </si>
  <si>
    <t>征迁完成，安置房动工</t>
  </si>
  <si>
    <t>占地218亩，征收面积16.2万㎡，征收户数900户</t>
  </si>
  <si>
    <t>☆快洲安置房</t>
  </si>
  <si>
    <t>用地41.5亩，总建筑面积10.4万平方米，</t>
  </si>
  <si>
    <t>社区文体配套设施</t>
  </si>
  <si>
    <t>用地6659.8平方米，建筑面积19270.28平方米</t>
  </si>
  <si>
    <t>,</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</si>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</sst>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0.00_);[Red]\(0.00\)"/>
    <numFmt numFmtId="181" formatCode="0&quot;项&quot;"/>
    <numFmt numFmtId="182" formatCode="0&quot;月&quot;"/>
    <numFmt numFmtId="183" formatCode="&quot;注：至&quot;0&quot;月份项目投资序时要求进度为&quot;"/>
    <numFmt numFmtId="184" formatCode="0.0%"/>
  </numFmts>
  <fonts count="56">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12"/>
      <color indexed="10"/>
      <name val="宋体"/>
      <family val="0"/>
    </font>
    <font>
      <b/>
      <sz val="9"/>
      <name val="宋体"/>
      <family val="0"/>
    </font>
    <font>
      <sz val="8"/>
      <name val="宋体"/>
      <family val="0"/>
    </font>
    <font>
      <b/>
      <sz val="18"/>
      <name val="宋体"/>
      <family val="0"/>
    </font>
    <font>
      <sz val="9"/>
      <color indexed="8"/>
      <name val="宋体"/>
      <family val="0"/>
    </font>
    <font>
      <b/>
      <sz val="8"/>
      <name val="宋体"/>
      <family val="0"/>
    </font>
    <font>
      <b/>
      <sz val="10"/>
      <name val="宋体"/>
      <family val="0"/>
    </font>
    <font>
      <sz val="10"/>
      <name val="Helv"/>
      <family val="2"/>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color indexed="8"/>
      <name val="ARIAL"/>
      <family val="2"/>
    </font>
    <font>
      <sz val="12"/>
      <name val="Times New Roman"/>
      <family val="1"/>
    </font>
    <font>
      <sz val="10"/>
      <color indexed="8"/>
      <name val="宋体"/>
      <family val="0"/>
    </font>
    <font>
      <sz val="10"/>
      <color indexed="9"/>
      <name val="宋体"/>
      <family val="0"/>
    </font>
    <font>
      <sz val="8"/>
      <name val="Arial"/>
      <family val="2"/>
    </font>
    <font>
      <b/>
      <i/>
      <sz val="16"/>
      <name val="Helv"/>
      <family val="2"/>
    </font>
    <font>
      <sz val="10"/>
      <name val="Times New Roman"/>
      <family val="1"/>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1"/>
      <name val="ＭＳ Ｐゴシック"/>
      <family val="2"/>
    </font>
    <font>
      <sz val="12"/>
      <name val="바탕체"/>
      <family val="0"/>
    </font>
    <font>
      <sz val="11"/>
      <name val="蹈框"/>
      <family val="0"/>
    </font>
    <font>
      <sz val="10"/>
      <color indexed="60"/>
      <name val="宋体"/>
      <family val="0"/>
    </font>
    <font>
      <b/>
      <sz val="10"/>
      <color indexed="63"/>
      <name val="宋体"/>
      <family val="0"/>
    </font>
    <font>
      <sz val="10"/>
      <color indexed="62"/>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3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5"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1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34" fillId="3"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15" fillId="0" borderId="0">
      <alignment/>
      <protection/>
    </xf>
    <xf numFmtId="0" fontId="2" fillId="0" borderId="0">
      <alignment/>
      <protection/>
    </xf>
    <xf numFmtId="0" fontId="35" fillId="0" borderId="0">
      <alignment vertical="top"/>
      <protection/>
    </xf>
    <xf numFmtId="0" fontId="36" fillId="0" borderId="0">
      <alignment/>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6" fillId="0" borderId="0">
      <alignment/>
      <protection/>
    </xf>
    <xf numFmtId="0" fontId="36"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6" fillId="0" borderId="0">
      <alignment/>
      <protection/>
    </xf>
    <xf numFmtId="0" fontId="36" fillId="0" borderId="0">
      <alignment/>
      <protection/>
    </xf>
    <xf numFmtId="0" fontId="36" fillId="0" borderId="0">
      <alignment/>
      <protection/>
    </xf>
    <xf numFmtId="0" fontId="34" fillId="10" borderId="0" applyNumberFormat="0" applyBorder="0" applyAlignment="0" applyProtection="0"/>
    <xf numFmtId="0" fontId="37" fillId="10" borderId="0" applyNumberFormat="0" applyBorder="0" applyAlignment="0" applyProtection="0"/>
    <xf numFmtId="0" fontId="34" fillId="7" borderId="0" applyNumberFormat="0" applyBorder="0" applyAlignment="0" applyProtection="0"/>
    <xf numFmtId="0" fontId="37" fillId="7" borderId="0" applyNumberFormat="0" applyBorder="0" applyAlignment="0" applyProtection="0"/>
    <xf numFmtId="0" fontId="34" fillId="6" borderId="0" applyNumberFormat="0" applyBorder="0" applyAlignment="0" applyProtection="0"/>
    <xf numFmtId="0" fontId="37" fillId="6" borderId="0" applyNumberFormat="0" applyBorder="0" applyAlignment="0" applyProtection="0"/>
    <xf numFmtId="0" fontId="34" fillId="18" borderId="0" applyNumberFormat="0" applyBorder="0" applyAlignment="0" applyProtection="0"/>
    <xf numFmtId="0" fontId="37" fillId="18" borderId="0" applyNumberFormat="0" applyBorder="0" applyAlignment="0" applyProtection="0"/>
    <xf numFmtId="0" fontId="34" fillId="20" borderId="0" applyNumberFormat="0" applyBorder="0" applyAlignment="0" applyProtection="0"/>
    <xf numFmtId="0" fontId="37" fillId="20" borderId="0" applyNumberFormat="0" applyBorder="0" applyAlignment="0" applyProtection="0"/>
    <xf numFmtId="0" fontId="34" fillId="3" borderId="0" applyNumberFormat="0" applyBorder="0" applyAlignment="0" applyProtection="0"/>
    <xf numFmtId="0" fontId="37" fillId="3" borderId="0" applyNumberFormat="0" applyBorder="0" applyAlignment="0" applyProtection="0"/>
    <xf numFmtId="0" fontId="34" fillId="11" borderId="0" applyNumberFormat="0" applyBorder="0" applyAlignment="0" applyProtection="0"/>
    <xf numFmtId="0" fontId="37" fillId="11" borderId="0" applyNumberFormat="0" applyBorder="0" applyAlignment="0" applyProtection="0"/>
    <xf numFmtId="0" fontId="34" fillId="14" borderId="0" applyNumberFormat="0" applyBorder="0" applyAlignment="0" applyProtection="0"/>
    <xf numFmtId="0" fontId="37" fillId="14" borderId="0" applyNumberFormat="0" applyBorder="0" applyAlignment="0" applyProtection="0"/>
    <xf numFmtId="0" fontId="34" fillId="16" borderId="0" applyNumberFormat="0" applyBorder="0" applyAlignment="0" applyProtection="0"/>
    <xf numFmtId="0" fontId="37" fillId="16" borderId="0" applyNumberFormat="0" applyBorder="0" applyAlignment="0" applyProtection="0"/>
    <xf numFmtId="0" fontId="34" fillId="18" borderId="0" applyNumberFormat="0" applyBorder="0" applyAlignment="0" applyProtection="0"/>
    <xf numFmtId="0" fontId="37" fillId="18" borderId="0" applyNumberFormat="0" applyBorder="0" applyAlignment="0" applyProtection="0"/>
    <xf numFmtId="0" fontId="34" fillId="11" borderId="0" applyNumberFormat="0" applyBorder="0" applyAlignment="0" applyProtection="0"/>
    <xf numFmtId="0" fontId="37" fillId="11" borderId="0" applyNumberFormat="0" applyBorder="0" applyAlignment="0" applyProtection="0"/>
    <xf numFmtId="0" fontId="34" fillId="22" borderId="0" applyNumberFormat="0" applyBorder="0" applyAlignment="0" applyProtection="0"/>
    <xf numFmtId="0" fontId="37" fillId="22" borderId="0" applyNumberFormat="0" applyBorder="0" applyAlignment="0" applyProtection="0"/>
    <xf numFmtId="0" fontId="33" fillId="12" borderId="0" applyNumberFormat="0" applyBorder="0" applyAlignment="0" applyProtection="0"/>
    <xf numFmtId="0" fontId="38" fillId="12" borderId="0" applyNumberFormat="0" applyBorder="0" applyAlignment="0" applyProtection="0"/>
    <xf numFmtId="0" fontId="33" fillId="14" borderId="0" applyNumberFormat="0" applyBorder="0" applyAlignment="0" applyProtection="0"/>
    <xf numFmtId="0" fontId="38" fillId="14" borderId="0" applyNumberFormat="0" applyBorder="0" applyAlignment="0" applyProtection="0"/>
    <xf numFmtId="0" fontId="33" fillId="16" borderId="0" applyNumberFormat="0" applyBorder="0" applyAlignment="0" applyProtection="0"/>
    <xf numFmtId="0" fontId="38" fillId="16" borderId="0" applyNumberFormat="0" applyBorder="0" applyAlignment="0" applyProtection="0"/>
    <xf numFmtId="0" fontId="33" fillId="17" borderId="0" applyNumberFormat="0" applyBorder="0" applyAlignment="0" applyProtection="0"/>
    <xf numFmtId="0" fontId="38" fillId="17" borderId="0" applyNumberFormat="0" applyBorder="0" applyAlignment="0" applyProtection="0"/>
    <xf numFmtId="0" fontId="33" fillId="19" borderId="0" applyNumberFormat="0" applyBorder="0" applyAlignment="0" applyProtection="0"/>
    <xf numFmtId="0" fontId="38" fillId="19" borderId="0" applyNumberFormat="0" applyBorder="0" applyAlignment="0" applyProtection="0"/>
    <xf numFmtId="0" fontId="33" fillId="23" borderId="0" applyNumberFormat="0" applyBorder="0" applyAlignment="0" applyProtection="0"/>
    <xf numFmtId="0" fontId="38" fillId="23" borderId="0" applyNumberFormat="0" applyBorder="0" applyAlignment="0" applyProtection="0"/>
    <xf numFmtId="0" fontId="6" fillId="0" borderId="0" applyNumberFormat="0" applyFill="0" applyBorder="0" applyAlignment="0" applyProtection="0"/>
    <xf numFmtId="0" fontId="2" fillId="0" borderId="0">
      <alignment/>
      <protection/>
    </xf>
    <xf numFmtId="38" fontId="39" fillId="4" borderId="0" applyNumberFormat="0" applyBorder="0" applyAlignment="0" applyProtection="0"/>
    <xf numFmtId="10" fontId="39" fillId="24" borderId="10" applyNumberFormat="0" applyBorder="0" applyAlignment="0" applyProtection="0"/>
    <xf numFmtId="0" fontId="40" fillId="0" borderId="0">
      <alignment/>
      <protection/>
    </xf>
    <xf numFmtId="0" fontId="41" fillId="0" borderId="0">
      <alignment/>
      <protection/>
    </xf>
    <xf numFmtId="10" fontId="2" fillId="0" borderId="0" applyFont="0" applyFill="0" applyBorder="0" applyAlignment="0" applyProtection="0"/>
    <xf numFmtId="0" fontId="6" fillId="0" borderId="0" applyNumberFormat="0" applyFill="0" applyBorder="0" applyAlignment="0" applyProtection="0"/>
    <xf numFmtId="0" fontId="15" fillId="0" borderId="0">
      <alignment/>
      <protection/>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7" borderId="0" applyNumberFormat="0" applyBorder="0" applyAlignment="0" applyProtection="0"/>
    <xf numFmtId="0" fontId="42"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2" fillId="7" borderId="0" applyNumberFormat="0" applyBorder="0" applyAlignment="0" applyProtection="0"/>
    <xf numFmtId="0" fontId="31"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34" fillId="0" borderId="0">
      <alignment vertical="center"/>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34" fillId="0" borderId="0">
      <alignment vertical="center"/>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6" borderId="0" applyNumberFormat="0" applyBorder="0" applyAlignment="0" applyProtection="0"/>
    <xf numFmtId="0" fontId="43"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43" fillId="6" borderId="0" applyNumberFormat="0" applyBorder="0" applyAlignment="0" applyProtection="0"/>
    <xf numFmtId="0" fontId="30" fillId="6" borderId="0" applyNumberFormat="0" applyBorder="0" applyAlignment="0" applyProtection="0"/>
    <xf numFmtId="0" fontId="29" fillId="0" borderId="9" applyNumberFormat="0" applyFill="0" applyAlignment="0" applyProtection="0"/>
    <xf numFmtId="0" fontId="44" fillId="0" borderId="9" applyNumberFormat="0" applyFill="0" applyAlignment="0" applyProtection="0"/>
    <xf numFmtId="0" fontId="26" fillId="4" borderId="5" applyNumberFormat="0" applyAlignment="0" applyProtection="0"/>
    <xf numFmtId="0" fontId="45" fillId="4" borderId="5" applyNumberFormat="0" applyAlignment="0" applyProtection="0"/>
    <xf numFmtId="0" fontId="27" fillId="5" borderId="7" applyNumberFormat="0" applyAlignment="0" applyProtection="0"/>
    <xf numFmtId="0" fontId="46" fillId="5" borderId="7" applyNumberFormat="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28" fillId="0" borderId="8" applyNumberFormat="0" applyFill="0" applyAlignment="0" applyProtection="0"/>
    <xf numFmtId="0" fontId="49" fillId="0" borderId="8" applyNumberFormat="0" applyFill="0" applyAlignment="0" applyProtection="0"/>
    <xf numFmtId="38"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1" fillId="0" borderId="0">
      <alignment/>
      <protection/>
    </xf>
    <xf numFmtId="0" fontId="2" fillId="0" borderId="0">
      <alignment/>
      <protection/>
    </xf>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0" fontId="52" fillId="0" borderId="0">
      <alignment/>
      <protection/>
    </xf>
    <xf numFmtId="0" fontId="33" fillId="9" borderId="0" applyNumberFormat="0" applyBorder="0" applyAlignment="0" applyProtection="0"/>
    <xf numFmtId="0" fontId="38" fillId="9" borderId="0" applyNumberFormat="0" applyBorder="0" applyAlignment="0" applyProtection="0"/>
    <xf numFmtId="0" fontId="33" fillId="13" borderId="0" applyNumberFormat="0" applyBorder="0" applyAlignment="0" applyProtection="0"/>
    <xf numFmtId="0" fontId="38" fillId="13" borderId="0" applyNumberFormat="0" applyBorder="0" applyAlignment="0" applyProtection="0"/>
    <xf numFmtId="0" fontId="33" fillId="15" borderId="0" applyNumberFormat="0" applyBorder="0" applyAlignment="0" applyProtection="0"/>
    <xf numFmtId="0" fontId="38" fillId="15" borderId="0" applyNumberFormat="0" applyBorder="0" applyAlignment="0" applyProtection="0"/>
    <xf numFmtId="0" fontId="33" fillId="17" borderId="0" applyNumberFormat="0" applyBorder="0" applyAlignment="0" applyProtection="0"/>
    <xf numFmtId="0" fontId="38" fillId="17" borderId="0" applyNumberFormat="0" applyBorder="0" applyAlignment="0" applyProtection="0"/>
    <xf numFmtId="0" fontId="33" fillId="19" borderId="0" applyNumberFormat="0" applyBorder="0" applyAlignment="0" applyProtection="0"/>
    <xf numFmtId="0" fontId="38" fillId="19" borderId="0" applyNumberFormat="0" applyBorder="0" applyAlignment="0" applyProtection="0"/>
    <xf numFmtId="0" fontId="33" fillId="21" borderId="0" applyNumberFormat="0" applyBorder="0" applyAlignment="0" applyProtection="0"/>
    <xf numFmtId="0" fontId="38" fillId="21" borderId="0" applyNumberFormat="0" applyBorder="0" applyAlignment="0" applyProtection="0"/>
    <xf numFmtId="0" fontId="32"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25" fillId="4" borderId="6" applyNumberFormat="0" applyAlignment="0" applyProtection="0"/>
    <xf numFmtId="0" fontId="54" fillId="4" borderId="6" applyNumberFormat="0" applyAlignment="0" applyProtection="0"/>
    <xf numFmtId="0" fontId="54" fillId="4" borderId="6" applyNumberFormat="0" applyAlignment="0" applyProtection="0"/>
    <xf numFmtId="0" fontId="24" fillId="3" borderId="5" applyNumberFormat="0" applyAlignment="0" applyProtection="0"/>
    <xf numFmtId="0" fontId="55" fillId="3" borderId="5" applyNumberFormat="0" applyAlignment="0" applyProtection="0"/>
    <xf numFmtId="0" fontId="55" fillId="3" borderId="5" applyNumberFormat="0" applyAlignment="0" applyProtection="0"/>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0" fillId="2" borderId="1" applyNumberFormat="0" applyFont="0" applyAlignment="0" applyProtection="0"/>
    <xf numFmtId="0" fontId="0" fillId="2" borderId="1" applyNumberFormat="0" applyFont="0" applyAlignment="0" applyProtection="0"/>
    <xf numFmtId="0" fontId="15" fillId="0" borderId="0">
      <alignment/>
      <protection/>
    </xf>
  </cellStyleXfs>
  <cellXfs count="49">
    <xf numFmtId="0" fontId="0" fillId="0" borderId="0" xfId="0" applyFont="1" applyAlignment="1">
      <alignment/>
    </xf>
    <xf numFmtId="0" fontId="2" fillId="0" borderId="0" xfId="292">
      <alignment/>
      <protection/>
    </xf>
    <xf numFmtId="0" fontId="3" fillId="6" borderId="0" xfId="292" applyFont="1" applyFill="1">
      <alignment/>
      <protection/>
    </xf>
    <xf numFmtId="0" fontId="2" fillId="6" borderId="0" xfId="292" applyFill="1">
      <alignment/>
      <protection/>
    </xf>
    <xf numFmtId="0" fontId="2" fillId="8" borderId="11" xfId="292" applyFill="1" applyBorder="1">
      <alignment/>
      <protection/>
    </xf>
    <xf numFmtId="0" fontId="4" fillId="25" borderId="12" xfId="292" applyFont="1" applyFill="1" applyBorder="1" applyAlignment="1">
      <alignment horizontal="center"/>
      <protection/>
    </xf>
    <xf numFmtId="0" fontId="5" fillId="26" borderId="13" xfId="292" applyFont="1" applyFill="1" applyBorder="1" applyAlignment="1">
      <alignment horizontal="center"/>
      <protection/>
    </xf>
    <xf numFmtId="0" fontId="4" fillId="25" borderId="13" xfId="292" applyFont="1" applyFill="1" applyBorder="1" applyAlignment="1">
      <alignment horizontal="center"/>
      <protection/>
    </xf>
    <xf numFmtId="0" fontId="4" fillId="25" borderId="14" xfId="292" applyFont="1" applyFill="1" applyBorder="1" applyAlignment="1">
      <alignment horizontal="center"/>
      <protection/>
    </xf>
    <xf numFmtId="0" fontId="2" fillId="8" borderId="15" xfId="292" applyFill="1" applyBorder="1">
      <alignment/>
      <protection/>
    </xf>
    <xf numFmtId="0" fontId="0" fillId="0" borderId="0" xfId="247">
      <alignment/>
      <protection/>
    </xf>
    <xf numFmtId="0" fontId="2" fillId="8" borderId="16" xfId="292" applyFill="1" applyBorder="1">
      <alignment/>
      <protection/>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NumberFormat="1" applyFont="1" applyFill="1" applyAlignment="1">
      <alignment horizontal="left" vertical="center" wrapText="1"/>
    </xf>
    <xf numFmtId="18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10" fillId="0" borderId="0" xfId="0" applyFont="1" applyFill="1" applyAlignment="1">
      <alignment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180" fontId="9" fillId="0" borderId="10" xfId="0" applyNumberFormat="1"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180" fontId="9" fillId="0" borderId="10" xfId="0" applyNumberFormat="1" applyFont="1" applyFill="1" applyBorder="1" applyAlignment="1" applyProtection="1">
      <alignment horizontal="center" vertical="center" wrapText="1"/>
      <protection/>
    </xf>
    <xf numFmtId="182" fontId="9"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9" fillId="0" borderId="18"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xf>
    <xf numFmtId="0" fontId="9" fillId="0" borderId="1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26" borderId="10" xfId="0" applyFont="1" applyFill="1" applyBorder="1" applyAlignment="1" applyProtection="1">
      <alignment horizontal="left" vertical="center" wrapText="1"/>
      <protection/>
    </xf>
    <xf numFmtId="180" fontId="9" fillId="26" borderId="10" xfId="0" applyNumberFormat="1" applyFont="1" applyFill="1" applyBorder="1" applyAlignment="1" applyProtection="1">
      <alignment horizontal="center" vertical="center" wrapText="1"/>
      <protection/>
    </xf>
    <xf numFmtId="183" fontId="13" fillId="0" borderId="20" xfId="0" applyNumberFormat="1" applyFont="1" applyFill="1" applyBorder="1" applyAlignment="1">
      <alignment horizontal="center" vertical="center"/>
    </xf>
    <xf numFmtId="184" fontId="14" fillId="0" borderId="20" xfId="0" applyNumberFormat="1" applyFont="1" applyFill="1" applyBorder="1" applyAlignment="1">
      <alignment horizontal="left" vertical="center"/>
    </xf>
    <xf numFmtId="180" fontId="14" fillId="0" borderId="0" xfId="0" applyNumberFormat="1" applyFont="1" applyFill="1" applyAlignment="1">
      <alignment horizontal="left" vertical="center" wrapText="1"/>
    </xf>
    <xf numFmtId="0" fontId="6" fillId="0" borderId="20" xfId="0" applyFont="1" applyFill="1" applyBorder="1" applyAlignment="1">
      <alignment/>
    </xf>
    <xf numFmtId="0" fontId="13" fillId="0" borderId="20" xfId="0" applyFont="1" applyFill="1" applyBorder="1" applyAlignment="1">
      <alignment vertical="center" wrapText="1"/>
    </xf>
    <xf numFmtId="0" fontId="6" fillId="0" borderId="0" xfId="0" applyFont="1" applyFill="1" applyAlignment="1">
      <alignment horizontal="left" vertical="center" wrapText="1"/>
    </xf>
  </cellXfs>
  <cellStyles count="31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1" xfId="63"/>
    <cellStyle name="??" xfId="64"/>
    <cellStyle name="_Book1" xfId="65"/>
    <cellStyle name="_Book1_1" xfId="66"/>
    <cellStyle name="_Book1_Book1" xfId="67"/>
    <cellStyle name="_Book1_Book1_1" xfId="68"/>
    <cellStyle name="_Book1_F济在建重大项目工作目标及责任单位(1)" xfId="69"/>
    <cellStyle name="_Book1_F济重大前期项目工作目标及责任单位(1)" xfId="70"/>
    <cellStyle name="_Book1_双百在建1-5月" xfId="71"/>
    <cellStyle name="_ET_STYLE_NoName_00_" xfId="72"/>
    <cellStyle name="_ET_STYLE_NoName_00__2013年1-6月区级重点项目进展情况表" xfId="73"/>
    <cellStyle name="_ET_STYLE_NoName_00__2013年1-6月区级重点项目进展情况表(开工与否挂旗)" xfId="74"/>
    <cellStyle name="_ET_STYLE_NoName_00__2013年1-6月区级重点项目进展情况表(开工与否挂旗)_本月" xfId="75"/>
    <cellStyle name="_ET_STYLE_NoName_00__2013年1-6月区级重点项目进展情况表_本月" xfId="76"/>
    <cellStyle name="_ET_STYLE_NoName_00__2013年1-8月区级重点项目进展情况表(开工挂旗)" xfId="77"/>
    <cellStyle name="_ET_STYLE_NoName_00__2013年1-8月区级重点项目进展情况表(开工挂旗)_本月" xfId="78"/>
    <cellStyle name="_ET_STYLE_NoName_00__2014区重点 与去年比较" xfId="79"/>
    <cellStyle name="_ET_STYLE_NoName_00__2016年区重点项目（初稿）20160307" xfId="80"/>
    <cellStyle name="_ET_STYLE_NoName_00__Book1" xfId="81"/>
    <cellStyle name="_ET_STYLE_NoName_00__Book1_F济在建重大项目工作目标及责任单位(1)" xfId="82"/>
    <cellStyle name="_ET_STYLE_NoName_00__Book1_F济重大前期项目工作目标及责任单位(1)" xfId="83"/>
    <cellStyle name="_ET_STYLE_NoName_00__本月" xfId="84"/>
    <cellStyle name="_ET_STYLE_NoName_00__本月_本月" xfId="85"/>
    <cellStyle name="_ET_STYLE_NoName_00__附表三：2014年区重点项目按镇街分申报情况表" xfId="86"/>
    <cellStyle name="_ET_STYLE_NoName_00__区重点" xfId="87"/>
    <cellStyle name="_ET_STYLE_NoName_00__区重点_本月" xfId="88"/>
    <cellStyle name="_ET_STYLE_NoName_00__县市区重点项目报表" xfId="89"/>
    <cellStyle name="_ET_STYLE_NoName_00__综合查询数据" xfId="90"/>
    <cellStyle name="_城市建设战役完工项目情况表（12月中旬）" xfId="91"/>
    <cellStyle name="_城市建设战役新开工项目情况表（12月中旬）" xfId="92"/>
    <cellStyle name="0,0&#13;&#10;NA&#13;&#10;" xfId="93"/>
    <cellStyle name="20% - 强调文字颜色 1 2" xfId="94"/>
    <cellStyle name="20% - 强调文字颜色 1 3" xfId="95"/>
    <cellStyle name="20% - 强调文字颜色 2 2" xfId="96"/>
    <cellStyle name="20% - 强调文字颜色 2 3" xfId="97"/>
    <cellStyle name="20% - 强调文字颜色 3 2" xfId="98"/>
    <cellStyle name="20% - 强调文字颜色 3 3" xfId="99"/>
    <cellStyle name="20% - 强调文字颜色 4 2" xfId="100"/>
    <cellStyle name="20% - 强调文字颜色 4 3" xfId="101"/>
    <cellStyle name="20% - 强调文字颜色 5 2" xfId="102"/>
    <cellStyle name="20% - 强调文字颜色 5 3" xfId="103"/>
    <cellStyle name="20% - 强调文字颜色 6 2" xfId="104"/>
    <cellStyle name="20% - 强调文字颜色 6 3" xfId="105"/>
    <cellStyle name="40% - 强调文字颜色 1 2" xfId="106"/>
    <cellStyle name="40% - 强调文字颜色 1 3" xfId="107"/>
    <cellStyle name="40% - 强调文字颜色 2 2" xfId="108"/>
    <cellStyle name="40% - 强调文字颜色 2 3" xfId="109"/>
    <cellStyle name="40% - 强调文字颜色 3 2" xfId="110"/>
    <cellStyle name="40% - 强调文字颜色 3 3" xfId="111"/>
    <cellStyle name="40% - 强调文字颜色 4 2" xfId="112"/>
    <cellStyle name="40% - 强调文字颜色 4 3" xfId="113"/>
    <cellStyle name="40% - 强调文字颜色 5 2" xfId="114"/>
    <cellStyle name="40% - 强调文字颜色 5 3" xfId="115"/>
    <cellStyle name="40% - 强调文字颜色 6 2" xfId="116"/>
    <cellStyle name="40% - 强调文字颜色 6 3" xfId="117"/>
    <cellStyle name="60% - 强调文字颜色 1 2" xfId="118"/>
    <cellStyle name="60% - 强调文字颜色 1 3" xfId="119"/>
    <cellStyle name="60% - 强调文字颜色 2 2" xfId="120"/>
    <cellStyle name="60% - 强调文字颜色 2 3" xfId="121"/>
    <cellStyle name="60% - 强调文字颜色 3 2" xfId="122"/>
    <cellStyle name="60% - 强调文字颜色 3 3" xfId="123"/>
    <cellStyle name="60% - 强调文字颜色 4 2" xfId="124"/>
    <cellStyle name="60% - 强调文字颜色 4 3" xfId="125"/>
    <cellStyle name="60% - 强调文字颜色 5 2" xfId="126"/>
    <cellStyle name="60% - 强调文字颜色 5 3" xfId="127"/>
    <cellStyle name="60% - 强调文字颜色 6 2" xfId="128"/>
    <cellStyle name="60% - 强调文字颜色 6 3" xfId="129"/>
    <cellStyle name="ColLevel_0" xfId="130"/>
    <cellStyle name="e鯪9Y_x000B_" xfId="131"/>
    <cellStyle name="Grey" xfId="132"/>
    <cellStyle name="Input [yellow]" xfId="133"/>
    <cellStyle name="Normal - Style1" xfId="134"/>
    <cellStyle name="Normal_0105第二套审计报表定稿" xfId="135"/>
    <cellStyle name="Percent [2]" xfId="136"/>
    <cellStyle name="RowLevel_0" xfId="137"/>
    <cellStyle name="Style 1" xfId="138"/>
    <cellStyle name="襞" xfId="139"/>
    <cellStyle name="襞_20150119海洋经济重大项目汇总表（第一稿）" xfId="140"/>
    <cellStyle name="襞_20150204海洋经济重大项目汇总表（第二稿）" xfId="141"/>
    <cellStyle name="襞_20150205海洋经济重大项目汇总表（征求意见修改）0302张处修改2" xfId="142"/>
    <cellStyle name="襞_2016年福建省海洋经济重大项目征求意见汇总" xfId="143"/>
    <cellStyle name="标题 1 2" xfId="144"/>
    <cellStyle name="标题 1 3" xfId="145"/>
    <cellStyle name="标题 2 2" xfId="146"/>
    <cellStyle name="标题 2 3" xfId="147"/>
    <cellStyle name="标题 3 2" xfId="148"/>
    <cellStyle name="标题 3 3" xfId="149"/>
    <cellStyle name="标题 4 2" xfId="150"/>
    <cellStyle name="标题 4 3" xfId="151"/>
    <cellStyle name="标题 5" xfId="152"/>
    <cellStyle name="标题 6" xfId="153"/>
    <cellStyle name="差 2" xfId="154"/>
    <cellStyle name="差 3" xfId="155"/>
    <cellStyle name="差_2013年宁德市重点项目责任制一览表" xfId="156"/>
    <cellStyle name="差_20150119海洋经济重大项目汇总表（第一稿）" xfId="157"/>
    <cellStyle name="差_20150204海洋经济重大项目汇总表（第二稿）" xfId="158"/>
    <cellStyle name="差_20150205海洋经济重大项目汇总表（征求意见修改）0302张处修改2" xfId="159"/>
    <cellStyle name="差_2015年区重点项目1-10月月报表(冲突时的文件备份2015-10-30 16-55-06)" xfId="160"/>
    <cellStyle name="差_2016年福建省海洋经济重大项目征求意见汇总" xfId="161"/>
    <cellStyle name="差_2016年区重点项目（初稿）20160307" xfId="162"/>
    <cellStyle name="差_Sheet1" xfId="163"/>
    <cellStyle name="差_Sheet2" xfId="164"/>
    <cellStyle name="差_Sheet2_1" xfId="165"/>
    <cellStyle name="差_本月" xfId="166"/>
    <cellStyle name="差_副本闽江口重点项目进展情况7月" xfId="167"/>
    <cellStyle name="差_副本闽江口重点项目进展情况7月_2015年区重点项目1-10月月报表(冲突时的文件备份2015-10-30 16-55-06)" xfId="168"/>
    <cellStyle name="差_副本闽江口重点项目进展情况7月_2016年区重点项目（初稿）20160307" xfId="169"/>
    <cellStyle name="差_副本闽江口重点项目进展情况7月_本月" xfId="170"/>
    <cellStyle name="差_跟踪表" xfId="171"/>
    <cellStyle name="差_跟踪表_2015年区重点项目1-10月月报表(冲突时的文件备份2015-10-30 16-55-06)" xfId="172"/>
    <cellStyle name="差_跟踪表_2016年区重点项目（初稿）20160307" xfId="173"/>
    <cellStyle name="差_每月打印april" xfId="174"/>
    <cellStyle name="差_前期" xfId="175"/>
    <cellStyle name="差_前期_在建" xfId="176"/>
    <cellStyle name="差_双百在建1-5月" xfId="177"/>
    <cellStyle name="差_在建" xfId="178"/>
    <cellStyle name="差_在建_1" xfId="179"/>
    <cellStyle name="差_在建_在建" xfId="180"/>
    <cellStyle name="常规 10" xfId="181"/>
    <cellStyle name="常规 10 2" xfId="182"/>
    <cellStyle name="常规 11" xfId="183"/>
    <cellStyle name="常规 11 2" xfId="184"/>
    <cellStyle name="常规 11 3" xfId="185"/>
    <cellStyle name="常规 11_20150119海洋经济重大项目汇总表（第一稿）" xfId="186"/>
    <cellStyle name="常规 12" xfId="187"/>
    <cellStyle name="常规 13" xfId="188"/>
    <cellStyle name="常规 14" xfId="189"/>
    <cellStyle name="常规 15" xfId="190"/>
    <cellStyle name="常规 16" xfId="191"/>
    <cellStyle name="常规 17" xfId="192"/>
    <cellStyle name="常规 17 2 3" xfId="193"/>
    <cellStyle name="常规 17_2015年区重点项目1-10月月报表(冲突时的文件备份2015-10-30 16-55-06)" xfId="194"/>
    <cellStyle name="常规 18" xfId="195"/>
    <cellStyle name="常规 19" xfId="196"/>
    <cellStyle name="常规 19 2" xfId="197"/>
    <cellStyle name="常规 19_F济在建重大项目工作目标及责任单位(1)" xfId="198"/>
    <cellStyle name="常规 2" xfId="199"/>
    <cellStyle name="常规 2 2" xfId="200"/>
    <cellStyle name="常规 2 3" xfId="201"/>
    <cellStyle name="常规 2 4" xfId="202"/>
    <cellStyle name="常规 2_0806海洋经济分级管理表（定稿）" xfId="203"/>
    <cellStyle name="常规 20" xfId="204"/>
    <cellStyle name="常规 23" xfId="205"/>
    <cellStyle name="常规 23 2" xfId="206"/>
    <cellStyle name="常规 23_F济在建重大项目工作目标及责任单位(1)" xfId="207"/>
    <cellStyle name="常规 24" xfId="208"/>
    <cellStyle name="常规 24 2" xfId="209"/>
    <cellStyle name="常规 24_F济在建重大项目工作目标及责任单位(1)" xfId="210"/>
    <cellStyle name="常规 25" xfId="211"/>
    <cellStyle name="常规 25 2" xfId="212"/>
    <cellStyle name="常规 25_F济在建重大项目工作目标及责任单位(1)" xfId="213"/>
    <cellStyle name="常规 26" xfId="214"/>
    <cellStyle name="常规 26 2" xfId="215"/>
    <cellStyle name="常规 26_F济在建重大项目工作目标及责任单位(1)" xfId="216"/>
    <cellStyle name="常规 27" xfId="217"/>
    <cellStyle name="常规 27 2" xfId="218"/>
    <cellStyle name="常规 27_F济在建重大项目工作目标及责任单位(1)" xfId="219"/>
    <cellStyle name="常规 3" xfId="220"/>
    <cellStyle name="常规 3 2" xfId="221"/>
    <cellStyle name="常规 3 5 2" xfId="222"/>
    <cellStyle name="常规 3_Book1" xfId="223"/>
    <cellStyle name="常规 4" xfId="224"/>
    <cellStyle name="常规 4 2" xfId="225"/>
    <cellStyle name="常规 4_F济在建重大项目工作目标及责任单位(1)" xfId="226"/>
    <cellStyle name="常规 5" xfId="227"/>
    <cellStyle name="常规 5 2" xfId="228"/>
    <cellStyle name="常规 5_F济在建重大项目工作目标及责任单位(1)" xfId="229"/>
    <cellStyle name="常规 6" xfId="230"/>
    <cellStyle name="常规 6 2" xfId="231"/>
    <cellStyle name="常规 6 2 4" xfId="232"/>
    <cellStyle name="常规 6 2_F济在建重大项目工作目标及责任单位(1)" xfId="233"/>
    <cellStyle name="常规 6_2015年区重点项目1-10月月报表(冲突时的文件备份2015-10-30 16-55-06)" xfId="234"/>
    <cellStyle name="常规 7" xfId="235"/>
    <cellStyle name="常规 7 2" xfId="236"/>
    <cellStyle name="常规 7_F济在建重大项目工作目标及责任单位(1)" xfId="237"/>
    <cellStyle name="常规 73_漳州市三维（外企）项目进度跟踪表" xfId="238"/>
    <cellStyle name="常规 77" xfId="239"/>
    <cellStyle name="常规 8" xfId="240"/>
    <cellStyle name="常规 8 2" xfId="241"/>
    <cellStyle name="常规 8_F济在建重大项目工作目标及责任单位(1)" xfId="242"/>
    <cellStyle name="常规 9" xfId="243"/>
    <cellStyle name="常规 9 2" xfId="244"/>
    <cellStyle name="常规 9 3" xfId="245"/>
    <cellStyle name="常规 9_F济在建重大项目工作目标及责任单位(1)" xfId="246"/>
    <cellStyle name="常规_Book1_1" xfId="247"/>
    <cellStyle name="好 2" xfId="248"/>
    <cellStyle name="好 3" xfId="249"/>
    <cellStyle name="好_2013年宁德市重点项目责任制一览表" xfId="250"/>
    <cellStyle name="好_20150119海洋经济重大项目汇总表（第一稿）" xfId="251"/>
    <cellStyle name="好_20150204海洋经济重大项目汇总表（第二稿）" xfId="252"/>
    <cellStyle name="好_20150205海洋经济重大项目汇总表（征求意见修改）0302张处修改2" xfId="253"/>
    <cellStyle name="好_2015年区重点项目1-10月月报表(冲突时的文件备份2015-10-30 16-55-06)" xfId="254"/>
    <cellStyle name="好_2016年福建省海洋经济重大项目征求意见汇总" xfId="255"/>
    <cellStyle name="好_2016年区重点项目（初稿）20160307" xfId="256"/>
    <cellStyle name="好_Sheet1" xfId="257"/>
    <cellStyle name="好_Sheet2" xfId="258"/>
    <cellStyle name="好_Sheet2_1" xfId="259"/>
    <cellStyle name="好_本月" xfId="260"/>
    <cellStyle name="好_副本闽江口重点项目进展情况7月" xfId="261"/>
    <cellStyle name="好_副本闽江口重点项目进展情况7月_2015年区重点项目1-10月月报表(冲突时的文件备份2015-10-30 16-55-06)" xfId="262"/>
    <cellStyle name="好_副本闽江口重点项目进展情况7月_2016年区重点项目（初稿）20160307" xfId="263"/>
    <cellStyle name="好_副本闽江口重点项目进展情况7月_本月" xfId="264"/>
    <cellStyle name="好_跟踪表" xfId="265"/>
    <cellStyle name="好_跟踪表_2015年区重点项目1-10月月报表(冲突时的文件备份2015-10-30 16-55-06)" xfId="266"/>
    <cellStyle name="好_跟踪表_2016年区重点项目（初稿）20160307" xfId="267"/>
    <cellStyle name="好_每月打印april" xfId="268"/>
    <cellStyle name="好_前期" xfId="269"/>
    <cellStyle name="好_前期_在建" xfId="270"/>
    <cellStyle name="好_双百在建1-5月" xfId="271"/>
    <cellStyle name="好_在建" xfId="272"/>
    <cellStyle name="好_在建_1" xfId="273"/>
    <cellStyle name="好_在建_在建" xfId="274"/>
    <cellStyle name="汇总 2" xfId="275"/>
    <cellStyle name="汇总 3" xfId="276"/>
    <cellStyle name="计算 2" xfId="277"/>
    <cellStyle name="计算 3" xfId="278"/>
    <cellStyle name="检查单元格 2" xfId="279"/>
    <cellStyle name="检查单元格 3" xfId="280"/>
    <cellStyle name="解释性文本 2" xfId="281"/>
    <cellStyle name="解释性文本 3" xfId="282"/>
    <cellStyle name="警告文本 2" xfId="283"/>
    <cellStyle name="警告文本 3" xfId="284"/>
    <cellStyle name="链接单元格 2" xfId="285"/>
    <cellStyle name="链接单元格 3" xfId="286"/>
    <cellStyle name="콤마 [0]_BOILER-CO1" xfId="287"/>
    <cellStyle name="콤마_BOILER-CO1" xfId="288"/>
    <cellStyle name="통화 [0]_BOILER-CO1" xfId="289"/>
    <cellStyle name="통화_BOILER-CO1" xfId="290"/>
    <cellStyle name="표준_0N-HANDLING " xfId="291"/>
    <cellStyle name="표준_kc-elec system check list" xfId="292"/>
    <cellStyle name="霓付 [0]_97MBO" xfId="293"/>
    <cellStyle name="霓付_97MBO" xfId="294"/>
    <cellStyle name="烹拳 [0]_97MBO" xfId="295"/>
    <cellStyle name="烹拳_97MBO" xfId="296"/>
    <cellStyle name="普通_ 白土" xfId="297"/>
    <cellStyle name="千分位[0]_ 白土" xfId="298"/>
    <cellStyle name="千分位_ 白土" xfId="299"/>
    <cellStyle name="千位[0]_laroux" xfId="300"/>
    <cellStyle name="千位_laroux" xfId="301"/>
    <cellStyle name="钎霖_laroux" xfId="302"/>
    <cellStyle name="强调文字颜色 1 2" xfId="303"/>
    <cellStyle name="强调文字颜色 1 3" xfId="304"/>
    <cellStyle name="强调文字颜色 2 2" xfId="305"/>
    <cellStyle name="强调文字颜色 2 3" xfId="306"/>
    <cellStyle name="强调文字颜色 3 2" xfId="307"/>
    <cellStyle name="强调文字颜色 3 3" xfId="308"/>
    <cellStyle name="强调文字颜色 4 2" xfId="309"/>
    <cellStyle name="强调文字颜色 4 3" xfId="310"/>
    <cellStyle name="强调文字颜色 5 2" xfId="311"/>
    <cellStyle name="强调文字颜色 5 3" xfId="312"/>
    <cellStyle name="强调文字颜色 6 2" xfId="313"/>
    <cellStyle name="强调文字颜色 6 3" xfId="314"/>
    <cellStyle name="适中 2" xfId="315"/>
    <cellStyle name="适中 3" xfId="316"/>
    <cellStyle name="适中 4" xfId="317"/>
    <cellStyle name="输出 2" xfId="318"/>
    <cellStyle name="输出 3" xfId="319"/>
    <cellStyle name="输出 4" xfId="320"/>
    <cellStyle name="输入 2" xfId="321"/>
    <cellStyle name="输入 3" xfId="322"/>
    <cellStyle name="输入 4" xfId="323"/>
    <cellStyle name="样式 1" xfId="324"/>
    <cellStyle name="样式 1 2" xfId="325"/>
    <cellStyle name="样式 1 2 2" xfId="326"/>
    <cellStyle name="样式 1_F济在建重大项目工作目标及责任单位(1)" xfId="327"/>
    <cellStyle name="注释 2" xfId="328"/>
    <cellStyle name="注释 3" xfId="329"/>
    <cellStyle name="㼿㼿㼿㼿?˿㠀쑞" xfId="330"/>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7&#24180;&#39532;&#23614;&#21306;&#24066;&#37325;&#28857;&#39033;&#30446;&#28165;&#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X197"/>
  <sheetViews>
    <sheetView tabSelected="1" workbookViewId="0" topLeftCell="A66">
      <selection activeCell="L84" sqref="L84"/>
    </sheetView>
  </sheetViews>
  <sheetFormatPr defaultColWidth="6.125" defaultRowHeight="14.25"/>
  <cols>
    <col min="1" max="1" width="4.375" style="14" customWidth="1"/>
    <col min="2" max="2" width="8.625" style="14" customWidth="1"/>
    <col min="3" max="3" width="22.875" style="15" customWidth="1"/>
    <col min="4" max="4" width="6.125" style="16" customWidth="1"/>
    <col min="5" max="5" width="7.50390625" style="17" customWidth="1"/>
    <col min="6" max="6" width="7.625" style="17" customWidth="1"/>
    <col min="7" max="7" width="6.50390625" style="18" customWidth="1"/>
    <col min="8" max="8" width="6.875" style="18" customWidth="1"/>
    <col min="9" max="9" width="11.00390625" style="18" customWidth="1"/>
    <col min="10" max="10" width="26.125" style="19" customWidth="1"/>
    <col min="11" max="11" width="19.875" style="19" customWidth="1"/>
    <col min="12" max="12" width="22.50390625" style="19" customWidth="1"/>
    <col min="13" max="16384" width="7.375" style="20" customWidth="1"/>
  </cols>
  <sheetData>
    <row r="1" spans="1:11" ht="14.25">
      <c r="A1" s="21"/>
      <c r="B1" s="22"/>
      <c r="C1" s="23"/>
      <c r="D1" s="24"/>
      <c r="E1" s="25"/>
      <c r="F1" s="25"/>
      <c r="G1" s="26"/>
      <c r="H1" s="26"/>
      <c r="I1" s="26"/>
      <c r="K1" s="36"/>
    </row>
    <row r="2" spans="1:12" ht="22.5" customHeight="1">
      <c r="A2" s="27" t="s">
        <v>0</v>
      </c>
      <c r="B2" s="27"/>
      <c r="C2" s="27"/>
      <c r="D2" s="27"/>
      <c r="E2" s="27"/>
      <c r="F2" s="27"/>
      <c r="G2" s="27"/>
      <c r="H2" s="27"/>
      <c r="I2" s="27"/>
      <c r="J2" s="27"/>
      <c r="K2" s="27"/>
      <c r="L2" s="27"/>
    </row>
    <row r="3" spans="1:12" s="12" customFormat="1" ht="33.75">
      <c r="A3" s="28" t="s">
        <v>1</v>
      </c>
      <c r="B3" s="28" t="s">
        <v>2</v>
      </c>
      <c r="C3" s="29" t="s">
        <v>3</v>
      </c>
      <c r="D3" s="28" t="s">
        <v>4</v>
      </c>
      <c r="E3" s="30" t="s">
        <v>5</v>
      </c>
      <c r="F3" s="30" t="s">
        <v>6</v>
      </c>
      <c r="G3" s="30" t="s">
        <v>7</v>
      </c>
      <c r="H3" s="30" t="s">
        <v>8</v>
      </c>
      <c r="I3" s="30" t="s">
        <v>9</v>
      </c>
      <c r="J3" s="32" t="s">
        <v>10</v>
      </c>
      <c r="K3" s="32" t="s">
        <v>11</v>
      </c>
      <c r="L3" s="32" t="s">
        <v>12</v>
      </c>
    </row>
    <row r="4" spans="1:12" s="12" customFormat="1" ht="14.25">
      <c r="A4" s="28" t="s">
        <v>13</v>
      </c>
      <c r="B4" s="28"/>
      <c r="C4" s="28"/>
      <c r="D4" s="31">
        <f>D5+D15+D35+D40+D43+D51+D62+D68+D70+D74+D76+D78+D83+D80+D89+D93+D126+D133+D144+D173+D177+D72+D186+D190</f>
        <v>168</v>
      </c>
      <c r="E4" s="30">
        <f>E5+E15+E35+E40+E43+E51+E62+E68+E70+E74+E76+E78+E80+E83+E89+E93+E126+E133+E144+E173+E177+E186+E72+E190</f>
        <v>919.6250689999999</v>
      </c>
      <c r="F4" s="30">
        <f>F5+F15+F35+F40+F43+F51+F62+F68+F70+F74+F76+F78+F80+F83+F89+F93+F126+F133+F144+F173+F177+F186+F72+F190</f>
        <v>233.0043</v>
      </c>
      <c r="G4" s="31">
        <f>G5+G15+G35+G40+G43+G51+G62+G68+G70+G74+G76+G78+G83+G80+G89+G93+G126+G133+G144+G173+G177+G72+G186+G190</f>
        <v>55</v>
      </c>
      <c r="H4" s="31">
        <f>H5+H15+H35+H40+H43+H51+H62+H68+H70+H74+H76+H78+H83+H80+H89+H93+H126+H133+H144+H173+H177+H72+H186+H190</f>
        <v>50</v>
      </c>
      <c r="I4" s="32"/>
      <c r="J4" s="33"/>
      <c r="K4" s="33"/>
      <c r="L4" s="37"/>
    </row>
    <row r="5" spans="1:12" s="13" customFormat="1" ht="11.25">
      <c r="A5" s="29" t="s">
        <v>14</v>
      </c>
      <c r="B5" s="29"/>
      <c r="C5" s="29"/>
      <c r="D5" s="31">
        <f>A14</f>
        <v>9</v>
      </c>
      <c r="E5" s="30">
        <f>SUM(E6:E14)</f>
        <v>136.932</v>
      </c>
      <c r="F5" s="30">
        <f>SUM(F6:F14)</f>
        <v>26.445299999999996</v>
      </c>
      <c r="G5" s="31">
        <f>COUNTIF(G6:G14,"&gt;0")</f>
        <v>0</v>
      </c>
      <c r="H5" s="31">
        <f>COUNTIF(H6:H14,"&gt;0")</f>
        <v>4</v>
      </c>
      <c r="I5" s="32"/>
      <c r="J5" s="38"/>
      <c r="K5" s="38"/>
      <c r="L5" s="39"/>
    </row>
    <row r="6" spans="1:12" s="13" customFormat="1" ht="33.75">
      <c r="A6" s="32">
        <v>1</v>
      </c>
      <c r="B6" s="32" t="s">
        <v>15</v>
      </c>
      <c r="C6" s="33" t="s">
        <v>16</v>
      </c>
      <c r="D6" s="33" t="s">
        <v>17</v>
      </c>
      <c r="E6" s="34">
        <v>25.45</v>
      </c>
      <c r="F6" s="34">
        <v>6.8</v>
      </c>
      <c r="G6" s="32" t="s">
        <v>18</v>
      </c>
      <c r="H6" s="35" t="s">
        <v>19</v>
      </c>
      <c r="I6" s="32" t="s">
        <v>20</v>
      </c>
      <c r="J6" s="38" t="s">
        <v>21</v>
      </c>
      <c r="K6" s="38" t="s">
        <v>22</v>
      </c>
      <c r="L6" s="38" t="s">
        <v>23</v>
      </c>
    </row>
    <row r="7" spans="1:12" s="13" customFormat="1" ht="22.5">
      <c r="A7" s="32">
        <v>2</v>
      </c>
      <c r="B7" s="32" t="s">
        <v>15</v>
      </c>
      <c r="C7" s="33" t="s">
        <v>24</v>
      </c>
      <c r="D7" s="33" t="s">
        <v>25</v>
      </c>
      <c r="E7" s="34">
        <v>30.52</v>
      </c>
      <c r="F7" s="34">
        <v>5</v>
      </c>
      <c r="G7" s="32" t="s">
        <v>18</v>
      </c>
      <c r="H7" s="35" t="s">
        <v>26</v>
      </c>
      <c r="I7" s="32" t="s">
        <v>20</v>
      </c>
      <c r="J7" s="38" t="s">
        <v>27</v>
      </c>
      <c r="K7" s="38" t="s">
        <v>28</v>
      </c>
      <c r="L7" s="38" t="s">
        <v>29</v>
      </c>
    </row>
    <row r="8" spans="1:12" s="13" customFormat="1" ht="45">
      <c r="A8" s="32">
        <v>3</v>
      </c>
      <c r="B8" s="32" t="s">
        <v>15</v>
      </c>
      <c r="C8" s="33" t="s">
        <v>30</v>
      </c>
      <c r="D8" s="33" t="s">
        <v>31</v>
      </c>
      <c r="E8" s="34">
        <v>23.5</v>
      </c>
      <c r="F8" s="34">
        <v>3.6</v>
      </c>
      <c r="G8" s="32" t="s">
        <v>18</v>
      </c>
      <c r="H8" s="35" t="s">
        <v>19</v>
      </c>
      <c r="I8" s="32" t="s">
        <v>32</v>
      </c>
      <c r="J8" s="38" t="s">
        <v>33</v>
      </c>
      <c r="K8" s="38" t="s">
        <v>34</v>
      </c>
      <c r="L8" s="38" t="s">
        <v>35</v>
      </c>
    </row>
    <row r="9" spans="1:12" s="13" customFormat="1" ht="90">
      <c r="A9" s="32">
        <v>4</v>
      </c>
      <c r="B9" s="32" t="s">
        <v>15</v>
      </c>
      <c r="C9" s="33" t="s">
        <v>36</v>
      </c>
      <c r="D9" s="33" t="s">
        <v>37</v>
      </c>
      <c r="E9" s="34">
        <v>16.082</v>
      </c>
      <c r="F9" s="34">
        <v>1.6078</v>
      </c>
      <c r="G9" s="32" t="s">
        <v>18</v>
      </c>
      <c r="H9" s="35" t="s">
        <v>38</v>
      </c>
      <c r="I9" s="32" t="s">
        <v>39</v>
      </c>
      <c r="J9" s="38" t="s">
        <v>40</v>
      </c>
      <c r="K9" s="38" t="s">
        <v>41</v>
      </c>
      <c r="L9" s="38" t="s">
        <v>42</v>
      </c>
    </row>
    <row r="10" spans="1:12" s="13" customFormat="1" ht="45">
      <c r="A10" s="32">
        <v>5</v>
      </c>
      <c r="B10" s="32" t="s">
        <v>15</v>
      </c>
      <c r="C10" s="33" t="s">
        <v>43</v>
      </c>
      <c r="D10" s="33" t="s">
        <v>44</v>
      </c>
      <c r="E10" s="34">
        <v>1.8</v>
      </c>
      <c r="F10" s="34">
        <v>0.2</v>
      </c>
      <c r="G10" s="32" t="s">
        <v>18</v>
      </c>
      <c r="H10" s="35">
        <v>12</v>
      </c>
      <c r="I10" s="32" t="s">
        <v>20</v>
      </c>
      <c r="J10" s="38" t="s">
        <v>45</v>
      </c>
      <c r="K10" s="38" t="s">
        <v>46</v>
      </c>
      <c r="L10" s="38" t="s">
        <v>47</v>
      </c>
    </row>
    <row r="11" spans="1:12" s="13" customFormat="1" ht="78.75">
      <c r="A11" s="32">
        <v>6</v>
      </c>
      <c r="B11" s="32" t="s">
        <v>15</v>
      </c>
      <c r="C11" s="33" t="s">
        <v>48</v>
      </c>
      <c r="D11" s="33" t="s">
        <v>49</v>
      </c>
      <c r="E11" s="34">
        <v>19.28</v>
      </c>
      <c r="F11" s="34">
        <v>6.3375</v>
      </c>
      <c r="G11" s="32" t="s">
        <v>18</v>
      </c>
      <c r="H11" s="35">
        <v>12</v>
      </c>
      <c r="I11" s="32" t="s">
        <v>20</v>
      </c>
      <c r="J11" s="38" t="s">
        <v>50</v>
      </c>
      <c r="K11" s="38" t="s">
        <v>51</v>
      </c>
      <c r="L11" s="38" t="s">
        <v>52</v>
      </c>
    </row>
    <row r="12" spans="1:12" s="13" customFormat="1" ht="22.5">
      <c r="A12" s="32">
        <v>7</v>
      </c>
      <c r="B12" s="32" t="s">
        <v>15</v>
      </c>
      <c r="C12" s="33" t="s">
        <v>53</v>
      </c>
      <c r="D12" s="33" t="s">
        <v>49</v>
      </c>
      <c r="E12" s="34">
        <v>13.57</v>
      </c>
      <c r="F12" s="34">
        <v>1.5</v>
      </c>
      <c r="G12" s="32" t="s">
        <v>18</v>
      </c>
      <c r="H12" s="35">
        <v>2</v>
      </c>
      <c r="I12" s="32" t="s">
        <v>20</v>
      </c>
      <c r="J12" s="38" t="s">
        <v>54</v>
      </c>
      <c r="K12" s="38" t="s">
        <v>55</v>
      </c>
      <c r="L12" s="38" t="s">
        <v>56</v>
      </c>
    </row>
    <row r="13" spans="1:12" s="13" customFormat="1" ht="67.5">
      <c r="A13" s="32">
        <v>8</v>
      </c>
      <c r="B13" s="32" t="s">
        <v>15</v>
      </c>
      <c r="C13" s="33" t="s">
        <v>57</v>
      </c>
      <c r="D13" s="33" t="s">
        <v>58</v>
      </c>
      <c r="E13" s="34">
        <v>3.73</v>
      </c>
      <c r="F13" s="34">
        <v>0.4</v>
      </c>
      <c r="G13" s="32" t="s">
        <v>18</v>
      </c>
      <c r="H13" s="35">
        <v>8</v>
      </c>
      <c r="I13" s="32" t="s">
        <v>20</v>
      </c>
      <c r="J13" s="38" t="s">
        <v>59</v>
      </c>
      <c r="K13" s="38" t="s">
        <v>60</v>
      </c>
      <c r="L13" s="38" t="s">
        <v>61</v>
      </c>
    </row>
    <row r="14" spans="1:12" s="13" customFormat="1" ht="78.75">
      <c r="A14" s="32">
        <v>9</v>
      </c>
      <c r="B14" s="32" t="s">
        <v>15</v>
      </c>
      <c r="C14" s="33" t="s">
        <v>62</v>
      </c>
      <c r="D14" s="33" t="s">
        <v>31</v>
      </c>
      <c r="E14" s="34">
        <v>3</v>
      </c>
      <c r="F14" s="34">
        <v>1</v>
      </c>
      <c r="G14" s="32" t="s">
        <v>18</v>
      </c>
      <c r="H14" s="35" t="s">
        <v>19</v>
      </c>
      <c r="I14" s="32" t="s">
        <v>20</v>
      </c>
      <c r="J14" s="38" t="s">
        <v>63</v>
      </c>
      <c r="K14" s="38" t="s">
        <v>64</v>
      </c>
      <c r="L14" s="38" t="s">
        <v>65</v>
      </c>
    </row>
    <row r="15" spans="1:206" s="13" customFormat="1" ht="11.25">
      <c r="A15" s="29" t="s">
        <v>66</v>
      </c>
      <c r="B15" s="29"/>
      <c r="C15" s="29"/>
      <c r="D15" s="31">
        <f>A34</f>
        <v>19</v>
      </c>
      <c r="E15" s="30">
        <f>SUM(E16:E34)</f>
        <v>13.909999999999998</v>
      </c>
      <c r="F15" s="30">
        <f>SUM(F16:F34)</f>
        <v>4.32</v>
      </c>
      <c r="G15" s="31">
        <f>COUNTIF(G16:G34,"&gt;0")</f>
        <v>4</v>
      </c>
      <c r="H15" s="31">
        <f>COUNTIF(H16:H34,"&gt;0")</f>
        <v>9</v>
      </c>
      <c r="I15" s="32"/>
      <c r="J15" s="38"/>
      <c r="K15" s="38"/>
      <c r="L15" s="39" t="e">
        <f>#REF!</f>
        <v>#REF!</v>
      </c>
      <c r="GX15" s="29"/>
    </row>
    <row r="16" spans="1:12" s="13" customFormat="1" ht="67.5">
      <c r="A16" s="32">
        <v>1</v>
      </c>
      <c r="B16" s="32" t="s">
        <v>15</v>
      </c>
      <c r="C16" s="33" t="s">
        <v>67</v>
      </c>
      <c r="D16" s="33" t="s">
        <v>68</v>
      </c>
      <c r="E16" s="34">
        <v>0.44</v>
      </c>
      <c r="F16" s="34">
        <v>0.06</v>
      </c>
      <c r="G16" s="32" t="s">
        <v>18</v>
      </c>
      <c r="H16" s="35">
        <v>6</v>
      </c>
      <c r="I16" s="32" t="s">
        <v>69</v>
      </c>
      <c r="J16" s="38" t="s">
        <v>70</v>
      </c>
      <c r="K16" s="38" t="s">
        <v>69</v>
      </c>
      <c r="L16" s="38" t="s">
        <v>71</v>
      </c>
    </row>
    <row r="17" spans="1:12" s="13" customFormat="1" ht="78.75">
      <c r="A17" s="32">
        <v>2</v>
      </c>
      <c r="B17" s="32" t="s">
        <v>15</v>
      </c>
      <c r="C17" s="33" t="s">
        <v>72</v>
      </c>
      <c r="D17" s="33" t="s">
        <v>31</v>
      </c>
      <c r="E17" s="34">
        <v>0.45</v>
      </c>
      <c r="F17" s="34">
        <v>0.21</v>
      </c>
      <c r="G17" s="32" t="s">
        <v>18</v>
      </c>
      <c r="H17" s="35" t="s">
        <v>19</v>
      </c>
      <c r="I17" s="32" t="s">
        <v>69</v>
      </c>
      <c r="J17" s="38" t="s">
        <v>73</v>
      </c>
      <c r="K17" s="38" t="s">
        <v>69</v>
      </c>
      <c r="L17" s="38" t="s">
        <v>74</v>
      </c>
    </row>
    <row r="18" spans="1:12" s="13" customFormat="1" ht="101.25">
      <c r="A18" s="32">
        <v>3</v>
      </c>
      <c r="B18" s="32" t="s">
        <v>15</v>
      </c>
      <c r="C18" s="33" t="s">
        <v>75</v>
      </c>
      <c r="D18" s="33" t="s">
        <v>68</v>
      </c>
      <c r="E18" s="34">
        <v>0.93</v>
      </c>
      <c r="F18" s="34">
        <v>0.76</v>
      </c>
      <c r="G18" s="32" t="s">
        <v>18</v>
      </c>
      <c r="H18" s="35">
        <v>12</v>
      </c>
      <c r="I18" s="32" t="s">
        <v>69</v>
      </c>
      <c r="J18" s="38" t="s">
        <v>70</v>
      </c>
      <c r="K18" s="38" t="s">
        <v>69</v>
      </c>
      <c r="L18" s="38" t="s">
        <v>76</v>
      </c>
    </row>
    <row r="19" spans="1:12" s="13" customFormat="1" ht="90">
      <c r="A19" s="32">
        <v>4</v>
      </c>
      <c r="B19" s="32" t="s">
        <v>15</v>
      </c>
      <c r="C19" s="33" t="s">
        <v>77</v>
      </c>
      <c r="D19" s="33" t="s">
        <v>68</v>
      </c>
      <c r="E19" s="34">
        <v>0.39</v>
      </c>
      <c r="F19" s="34">
        <v>0.32</v>
      </c>
      <c r="G19" s="32" t="s">
        <v>18</v>
      </c>
      <c r="H19" s="35">
        <v>6</v>
      </c>
      <c r="I19" s="32" t="s">
        <v>69</v>
      </c>
      <c r="J19" s="38" t="s">
        <v>70</v>
      </c>
      <c r="K19" s="38" t="s">
        <v>69</v>
      </c>
      <c r="L19" s="38" t="s">
        <v>78</v>
      </c>
    </row>
    <row r="20" spans="1:12" s="13" customFormat="1" ht="112.5">
      <c r="A20" s="32">
        <v>5</v>
      </c>
      <c r="B20" s="32" t="s">
        <v>15</v>
      </c>
      <c r="C20" s="33" t="s">
        <v>79</v>
      </c>
      <c r="D20" s="33" t="s">
        <v>68</v>
      </c>
      <c r="E20" s="34">
        <v>0.28</v>
      </c>
      <c r="F20" s="34">
        <v>0.22</v>
      </c>
      <c r="G20" s="32" t="s">
        <v>18</v>
      </c>
      <c r="H20" s="35">
        <v>12</v>
      </c>
      <c r="I20" s="32" t="s">
        <v>69</v>
      </c>
      <c r="J20" s="38" t="s">
        <v>70</v>
      </c>
      <c r="K20" s="38" t="s">
        <v>69</v>
      </c>
      <c r="L20" s="38" t="s">
        <v>80</v>
      </c>
    </row>
    <row r="21" spans="1:12" s="13" customFormat="1" ht="45">
      <c r="A21" s="32">
        <v>6</v>
      </c>
      <c r="B21" s="32" t="s">
        <v>15</v>
      </c>
      <c r="C21" s="33" t="s">
        <v>81</v>
      </c>
      <c r="D21" s="33" t="s">
        <v>68</v>
      </c>
      <c r="E21" s="34">
        <v>1.5</v>
      </c>
      <c r="F21" s="34">
        <v>0.88</v>
      </c>
      <c r="G21" s="32" t="s">
        <v>18</v>
      </c>
      <c r="H21" s="35">
        <v>12</v>
      </c>
      <c r="I21" s="32" t="s">
        <v>69</v>
      </c>
      <c r="J21" s="38" t="s">
        <v>70</v>
      </c>
      <c r="K21" s="38" t="s">
        <v>69</v>
      </c>
      <c r="L21" s="38" t="s">
        <v>82</v>
      </c>
    </row>
    <row r="22" spans="1:12" s="13" customFormat="1" ht="22.5">
      <c r="A22" s="32">
        <v>7</v>
      </c>
      <c r="B22" s="32" t="s">
        <v>15</v>
      </c>
      <c r="C22" s="33" t="s">
        <v>83</v>
      </c>
      <c r="D22" s="33" t="s">
        <v>68</v>
      </c>
      <c r="E22" s="34">
        <v>0.86</v>
      </c>
      <c r="F22" s="34">
        <v>0.81</v>
      </c>
      <c r="G22" s="32" t="s">
        <v>18</v>
      </c>
      <c r="H22" s="35">
        <v>12</v>
      </c>
      <c r="I22" s="32" t="s">
        <v>69</v>
      </c>
      <c r="J22" s="38" t="s">
        <v>70</v>
      </c>
      <c r="K22" s="38" t="s">
        <v>69</v>
      </c>
      <c r="L22" s="38" t="s">
        <v>84</v>
      </c>
    </row>
    <row r="23" spans="1:12" s="13" customFormat="1" ht="45">
      <c r="A23" s="32">
        <v>8</v>
      </c>
      <c r="B23" s="32" t="s">
        <v>85</v>
      </c>
      <c r="C23" s="33" t="s">
        <v>86</v>
      </c>
      <c r="D23" s="33" t="s">
        <v>87</v>
      </c>
      <c r="E23" s="34">
        <v>0.6</v>
      </c>
      <c r="F23" s="34">
        <v>0.1</v>
      </c>
      <c r="G23" s="35">
        <v>10</v>
      </c>
      <c r="H23" s="32" t="s">
        <v>19</v>
      </c>
      <c r="I23" s="32" t="s">
        <v>69</v>
      </c>
      <c r="J23" s="38" t="s">
        <v>88</v>
      </c>
      <c r="K23" s="38" t="s">
        <v>69</v>
      </c>
      <c r="L23" s="38" t="s">
        <v>89</v>
      </c>
    </row>
    <row r="24" spans="1:206" s="13" customFormat="1" ht="67.5">
      <c r="A24" s="32">
        <v>9</v>
      </c>
      <c r="B24" s="32" t="s">
        <v>85</v>
      </c>
      <c r="C24" s="33" t="s">
        <v>90</v>
      </c>
      <c r="D24" s="33" t="s">
        <v>91</v>
      </c>
      <c r="E24" s="34">
        <v>0.09</v>
      </c>
      <c r="F24" s="34">
        <v>0.09</v>
      </c>
      <c r="G24" s="35">
        <v>2</v>
      </c>
      <c r="H24" s="35">
        <v>12</v>
      </c>
      <c r="I24" s="32" t="s">
        <v>69</v>
      </c>
      <c r="J24" s="38" t="s">
        <v>70</v>
      </c>
      <c r="K24" s="38" t="s">
        <v>69</v>
      </c>
      <c r="L24" s="38" t="s">
        <v>92</v>
      </c>
      <c r="GX24" s="32"/>
    </row>
    <row r="25" spans="1:206" s="13" customFormat="1" ht="67.5">
      <c r="A25" s="32">
        <v>10</v>
      </c>
      <c r="B25" s="32" t="s">
        <v>85</v>
      </c>
      <c r="C25" s="33" t="s">
        <v>93</v>
      </c>
      <c r="D25" s="33" t="s">
        <v>91</v>
      </c>
      <c r="E25" s="34">
        <v>0.07</v>
      </c>
      <c r="F25" s="34">
        <v>0.07</v>
      </c>
      <c r="G25" s="35">
        <v>6</v>
      </c>
      <c r="H25" s="35">
        <v>12</v>
      </c>
      <c r="I25" s="32" t="s">
        <v>69</v>
      </c>
      <c r="J25" s="38" t="s">
        <v>70</v>
      </c>
      <c r="K25" s="38" t="s">
        <v>69</v>
      </c>
      <c r="L25" s="38" t="s">
        <v>94</v>
      </c>
      <c r="GX25" s="32"/>
    </row>
    <row r="26" spans="1:206" s="13" customFormat="1" ht="22.5">
      <c r="A26" s="32">
        <v>11</v>
      </c>
      <c r="B26" s="32" t="s">
        <v>85</v>
      </c>
      <c r="C26" s="33" t="s">
        <v>95</v>
      </c>
      <c r="D26" s="33" t="s">
        <v>91</v>
      </c>
      <c r="E26" s="34">
        <v>1</v>
      </c>
      <c r="F26" s="34">
        <v>0.8</v>
      </c>
      <c r="G26" s="35">
        <v>4</v>
      </c>
      <c r="H26" s="35">
        <v>12</v>
      </c>
      <c r="I26" s="32" t="s">
        <v>69</v>
      </c>
      <c r="J26" s="38" t="s">
        <v>70</v>
      </c>
      <c r="K26" s="38" t="s">
        <v>69</v>
      </c>
      <c r="L26" s="38" t="s">
        <v>96</v>
      </c>
      <c r="GX26" s="32"/>
    </row>
    <row r="27" spans="1:12" s="13" customFormat="1" ht="22.5">
      <c r="A27" s="32">
        <v>12</v>
      </c>
      <c r="B27" s="32" t="s">
        <v>97</v>
      </c>
      <c r="C27" s="33" t="s">
        <v>98</v>
      </c>
      <c r="D27" s="33"/>
      <c r="E27" s="34">
        <v>4.4</v>
      </c>
      <c r="F27" s="34"/>
      <c r="G27" s="35"/>
      <c r="H27" s="32"/>
      <c r="I27" s="32" t="s">
        <v>99</v>
      </c>
      <c r="J27" s="38" t="s">
        <v>100</v>
      </c>
      <c r="K27" s="38" t="s">
        <v>69</v>
      </c>
      <c r="L27" s="38" t="s">
        <v>101</v>
      </c>
    </row>
    <row r="28" spans="1:12" s="13" customFormat="1" ht="56.25">
      <c r="A28" s="32">
        <v>13</v>
      </c>
      <c r="B28" s="32" t="s">
        <v>97</v>
      </c>
      <c r="C28" s="33" t="s">
        <v>102</v>
      </c>
      <c r="D28" s="33"/>
      <c r="E28" s="34">
        <v>0.1</v>
      </c>
      <c r="F28" s="34"/>
      <c r="G28" s="35"/>
      <c r="H28" s="32"/>
      <c r="I28" s="32" t="s">
        <v>69</v>
      </c>
      <c r="J28" s="38" t="s">
        <v>100</v>
      </c>
      <c r="K28" s="38" t="s">
        <v>69</v>
      </c>
      <c r="L28" s="38" t="s">
        <v>103</v>
      </c>
    </row>
    <row r="29" spans="1:206" s="13" customFormat="1" ht="11.25">
      <c r="A29" s="32">
        <v>14</v>
      </c>
      <c r="B29" s="32" t="s">
        <v>97</v>
      </c>
      <c r="C29" s="33" t="s">
        <v>104</v>
      </c>
      <c r="D29" s="33"/>
      <c r="E29" s="34">
        <v>1.61</v>
      </c>
      <c r="F29" s="34"/>
      <c r="G29" s="35"/>
      <c r="H29" s="32"/>
      <c r="I29" s="32" t="s">
        <v>69</v>
      </c>
      <c r="J29" s="38" t="s">
        <v>100</v>
      </c>
      <c r="K29" s="38" t="s">
        <v>69</v>
      </c>
      <c r="L29" s="38" t="s">
        <v>105</v>
      </c>
      <c r="GX29" s="32"/>
    </row>
    <row r="30" spans="1:206" s="13" customFormat="1" ht="56.25">
      <c r="A30" s="32">
        <v>15</v>
      </c>
      <c r="B30" s="32" t="s">
        <v>97</v>
      </c>
      <c r="C30" s="33" t="s">
        <v>106</v>
      </c>
      <c r="D30" s="33"/>
      <c r="E30" s="34">
        <v>0.3</v>
      </c>
      <c r="F30" s="34"/>
      <c r="G30" s="35"/>
      <c r="H30" s="32"/>
      <c r="I30" s="32" t="s">
        <v>69</v>
      </c>
      <c r="J30" s="38" t="s">
        <v>100</v>
      </c>
      <c r="K30" s="38" t="s">
        <v>69</v>
      </c>
      <c r="L30" s="38" t="s">
        <v>107</v>
      </c>
      <c r="GX30" s="32"/>
    </row>
    <row r="31" spans="1:206" s="13" customFormat="1" ht="33.75">
      <c r="A31" s="32">
        <v>16</v>
      </c>
      <c r="B31" s="32" t="s">
        <v>97</v>
      </c>
      <c r="C31" s="33" t="s">
        <v>108</v>
      </c>
      <c r="D31" s="33"/>
      <c r="E31" s="34">
        <v>0.2</v>
      </c>
      <c r="F31" s="34"/>
      <c r="G31" s="35"/>
      <c r="H31" s="32"/>
      <c r="I31" s="32" t="s">
        <v>69</v>
      </c>
      <c r="J31" s="38" t="s">
        <v>100</v>
      </c>
      <c r="K31" s="38" t="s">
        <v>69</v>
      </c>
      <c r="L31" s="38" t="s">
        <v>109</v>
      </c>
      <c r="GX31" s="32"/>
    </row>
    <row r="32" spans="1:206" s="13" customFormat="1" ht="33.75">
      <c r="A32" s="32">
        <v>17</v>
      </c>
      <c r="B32" s="32" t="s">
        <v>97</v>
      </c>
      <c r="C32" s="33" t="s">
        <v>110</v>
      </c>
      <c r="D32" s="33"/>
      <c r="E32" s="34">
        <v>0.2</v>
      </c>
      <c r="F32" s="34"/>
      <c r="G32" s="35"/>
      <c r="H32" s="32"/>
      <c r="I32" s="32" t="s">
        <v>69</v>
      </c>
      <c r="J32" s="38" t="s">
        <v>100</v>
      </c>
      <c r="K32" s="38" t="s">
        <v>69</v>
      </c>
      <c r="L32" s="38" t="s">
        <v>109</v>
      </c>
      <c r="GX32" s="32"/>
    </row>
    <row r="33" spans="1:206" s="13" customFormat="1" ht="33.75">
      <c r="A33" s="32">
        <v>18</v>
      </c>
      <c r="B33" s="32" t="s">
        <v>97</v>
      </c>
      <c r="C33" s="33" t="s">
        <v>111</v>
      </c>
      <c r="D33" s="33"/>
      <c r="E33" s="34">
        <v>0.2</v>
      </c>
      <c r="F33" s="34"/>
      <c r="G33" s="35"/>
      <c r="H33" s="32"/>
      <c r="I33" s="32" t="s">
        <v>69</v>
      </c>
      <c r="J33" s="38" t="s">
        <v>100</v>
      </c>
      <c r="K33" s="38" t="s">
        <v>69</v>
      </c>
      <c r="L33" s="38" t="s">
        <v>109</v>
      </c>
      <c r="GX33" s="32"/>
    </row>
    <row r="34" spans="1:206" s="13" customFormat="1" ht="22.5">
      <c r="A34" s="32">
        <v>19</v>
      </c>
      <c r="B34" s="32" t="s">
        <v>97</v>
      </c>
      <c r="C34" s="33" t="s">
        <v>112</v>
      </c>
      <c r="D34" s="33"/>
      <c r="E34" s="34">
        <v>0.29</v>
      </c>
      <c r="F34" s="34"/>
      <c r="G34" s="35"/>
      <c r="H34" s="32"/>
      <c r="I34" s="32" t="s">
        <v>69</v>
      </c>
      <c r="J34" s="38" t="s">
        <v>100</v>
      </c>
      <c r="K34" s="38" t="s">
        <v>69</v>
      </c>
      <c r="L34" s="38" t="s">
        <v>113</v>
      </c>
      <c r="GX34" s="32"/>
    </row>
    <row r="35" spans="1:206" s="13" customFormat="1" ht="11.25">
      <c r="A35" s="29" t="s">
        <v>114</v>
      </c>
      <c r="B35" s="29"/>
      <c r="C35" s="29"/>
      <c r="D35" s="31">
        <f>A39</f>
        <v>4</v>
      </c>
      <c r="E35" s="30">
        <f>SUM(E36:E39)</f>
        <v>5.707069</v>
      </c>
      <c r="F35" s="30">
        <f>SUM(F36:F39)</f>
        <v>4.61</v>
      </c>
      <c r="G35" s="31">
        <f>COUNTIF(G36:G39,"&gt;0")</f>
        <v>1</v>
      </c>
      <c r="H35" s="31">
        <f>COUNTIF(H36:H39,"&gt;0")</f>
        <v>3</v>
      </c>
      <c r="I35" s="32"/>
      <c r="J35" s="38"/>
      <c r="K35" s="38"/>
      <c r="L35" s="39" t="e">
        <f>#REF!</f>
        <v>#REF!</v>
      </c>
      <c r="GX35" s="29"/>
    </row>
    <row r="36" spans="1:12" s="13" customFormat="1" ht="33.75">
      <c r="A36" s="32">
        <v>1</v>
      </c>
      <c r="B36" s="32" t="s">
        <v>15</v>
      </c>
      <c r="C36" s="33" t="s">
        <v>115</v>
      </c>
      <c r="D36" s="33" t="s">
        <v>116</v>
      </c>
      <c r="E36" s="34">
        <v>4.847069</v>
      </c>
      <c r="F36" s="34">
        <v>3.85</v>
      </c>
      <c r="G36" s="32" t="s">
        <v>18</v>
      </c>
      <c r="H36" s="35">
        <v>12</v>
      </c>
      <c r="I36" s="32" t="s">
        <v>117</v>
      </c>
      <c r="J36" s="38" t="s">
        <v>70</v>
      </c>
      <c r="K36" s="38" t="s">
        <v>118</v>
      </c>
      <c r="L36" s="38" t="s">
        <v>119</v>
      </c>
    </row>
    <row r="37" spans="1:12" s="13" customFormat="1" ht="22.5">
      <c r="A37" s="32">
        <v>2</v>
      </c>
      <c r="B37" s="32" t="s">
        <v>15</v>
      </c>
      <c r="C37" s="33" t="s">
        <v>120</v>
      </c>
      <c r="D37" s="33" t="s">
        <v>116</v>
      </c>
      <c r="E37" s="34">
        <v>0.46</v>
      </c>
      <c r="F37" s="34">
        <v>0.46</v>
      </c>
      <c r="G37" s="32" t="s">
        <v>18</v>
      </c>
      <c r="H37" s="35">
        <v>3</v>
      </c>
      <c r="I37" s="32" t="s">
        <v>118</v>
      </c>
      <c r="J37" s="38" t="s">
        <v>70</v>
      </c>
      <c r="K37" s="38" t="s">
        <v>118</v>
      </c>
      <c r="L37" s="38" t="s">
        <v>121</v>
      </c>
    </row>
    <row r="38" spans="1:206" s="13" customFormat="1" ht="22.5">
      <c r="A38" s="32">
        <v>3</v>
      </c>
      <c r="B38" s="32" t="s">
        <v>97</v>
      </c>
      <c r="C38" s="33" t="s">
        <v>122</v>
      </c>
      <c r="D38" s="33"/>
      <c r="E38" s="34">
        <v>0.1</v>
      </c>
      <c r="F38" s="34"/>
      <c r="G38" s="35"/>
      <c r="H38" s="32"/>
      <c r="I38" s="32" t="s">
        <v>118</v>
      </c>
      <c r="J38" s="38" t="s">
        <v>70</v>
      </c>
      <c r="K38" s="38" t="s">
        <v>118</v>
      </c>
      <c r="L38" s="38" t="s">
        <v>123</v>
      </c>
      <c r="GX38" s="32"/>
    </row>
    <row r="39" spans="1:206" s="13" customFormat="1" ht="33.75">
      <c r="A39" s="32">
        <v>4</v>
      </c>
      <c r="B39" s="32" t="s">
        <v>85</v>
      </c>
      <c r="C39" s="33" t="s">
        <v>124</v>
      </c>
      <c r="D39" s="33" t="s">
        <v>125</v>
      </c>
      <c r="E39" s="34">
        <v>0.3</v>
      </c>
      <c r="F39" s="34">
        <v>0.3</v>
      </c>
      <c r="G39" s="35">
        <v>5</v>
      </c>
      <c r="H39" s="35">
        <v>12</v>
      </c>
      <c r="I39" s="32" t="s">
        <v>118</v>
      </c>
      <c r="J39" s="38" t="s">
        <v>70</v>
      </c>
      <c r="K39" s="38" t="s">
        <v>118</v>
      </c>
      <c r="L39" s="38" t="s">
        <v>126</v>
      </c>
      <c r="GX39" s="32"/>
    </row>
    <row r="40" spans="1:206" s="13" customFormat="1" ht="11.25">
      <c r="A40" s="29" t="s">
        <v>127</v>
      </c>
      <c r="B40" s="29"/>
      <c r="C40" s="29"/>
      <c r="D40" s="31">
        <f>A42</f>
        <v>2</v>
      </c>
      <c r="E40" s="30">
        <f>SUM(E41:E42)</f>
        <v>16.16</v>
      </c>
      <c r="F40" s="30">
        <f>SUM(F41:F42)</f>
        <v>3.5</v>
      </c>
      <c r="G40" s="31">
        <f>COUNTIF(G41:G42,"&gt;0")</f>
        <v>0</v>
      </c>
      <c r="H40" s="31">
        <f>COUNTIF(H41:H42,"&gt;0")</f>
        <v>1</v>
      </c>
      <c r="I40" s="32"/>
      <c r="J40" s="38"/>
      <c r="K40" s="38"/>
      <c r="L40" s="39" t="e">
        <f>#REF!</f>
        <v>#REF!</v>
      </c>
      <c r="GX40" s="29"/>
    </row>
    <row r="41" spans="1:12" s="13" customFormat="1" ht="56.25">
      <c r="A41" s="32">
        <v>1</v>
      </c>
      <c r="B41" s="32" t="s">
        <v>15</v>
      </c>
      <c r="C41" s="33" t="s">
        <v>128</v>
      </c>
      <c r="D41" s="33" t="s">
        <v>44</v>
      </c>
      <c r="E41" s="34">
        <v>14</v>
      </c>
      <c r="F41" s="34">
        <v>3</v>
      </c>
      <c r="G41" s="32" t="s">
        <v>18</v>
      </c>
      <c r="H41" s="35">
        <v>12</v>
      </c>
      <c r="I41" s="32" t="s">
        <v>129</v>
      </c>
      <c r="J41" s="38" t="s">
        <v>130</v>
      </c>
      <c r="K41" s="38" t="s">
        <v>131</v>
      </c>
      <c r="L41" s="38" t="s">
        <v>132</v>
      </c>
    </row>
    <row r="42" spans="1:12" s="13" customFormat="1" ht="56.25">
      <c r="A42" s="32">
        <v>2</v>
      </c>
      <c r="B42" s="32" t="s">
        <v>15</v>
      </c>
      <c r="C42" s="33" t="s">
        <v>133</v>
      </c>
      <c r="D42" s="33" t="s">
        <v>134</v>
      </c>
      <c r="E42" s="34">
        <v>2.16</v>
      </c>
      <c r="F42" s="34">
        <v>0.5</v>
      </c>
      <c r="G42" s="32" t="s">
        <v>18</v>
      </c>
      <c r="H42" s="35" t="s">
        <v>19</v>
      </c>
      <c r="I42" s="32" t="s">
        <v>129</v>
      </c>
      <c r="J42" s="38" t="s">
        <v>135</v>
      </c>
      <c r="K42" s="38" t="s">
        <v>136</v>
      </c>
      <c r="L42" s="38" t="s">
        <v>137</v>
      </c>
    </row>
    <row r="43" spans="1:206" s="13" customFormat="1" ht="11.25">
      <c r="A43" s="29" t="s">
        <v>138</v>
      </c>
      <c r="B43" s="29"/>
      <c r="C43" s="29"/>
      <c r="D43" s="31">
        <f>A50</f>
        <v>7</v>
      </c>
      <c r="E43" s="30">
        <f>SUM(E44:E50)</f>
        <v>5.880000000000001</v>
      </c>
      <c r="F43" s="30">
        <f>SUM(F44:F50)</f>
        <v>1.4</v>
      </c>
      <c r="G43" s="31">
        <f>COUNTIF(G44:G50,"&gt;0")</f>
        <v>4</v>
      </c>
      <c r="H43" s="31">
        <f>COUNTIF(H44:H50,"&gt;0")</f>
        <v>3</v>
      </c>
      <c r="I43" s="32"/>
      <c r="J43" s="38"/>
      <c r="K43" s="38"/>
      <c r="L43" s="39" t="e">
        <f>#REF!</f>
        <v>#REF!</v>
      </c>
      <c r="GX43" s="29"/>
    </row>
    <row r="44" spans="1:12" s="13" customFormat="1" ht="33.75">
      <c r="A44" s="32">
        <v>1</v>
      </c>
      <c r="B44" s="32" t="s">
        <v>15</v>
      </c>
      <c r="C44" s="33" t="s">
        <v>139</v>
      </c>
      <c r="D44" s="33" t="s">
        <v>17</v>
      </c>
      <c r="E44" s="34">
        <v>1.12</v>
      </c>
      <c r="F44" s="34">
        <v>0.25</v>
      </c>
      <c r="G44" s="32" t="s">
        <v>18</v>
      </c>
      <c r="H44" s="35" t="s">
        <v>19</v>
      </c>
      <c r="I44" s="32" t="s">
        <v>140</v>
      </c>
      <c r="J44" s="38" t="s">
        <v>141</v>
      </c>
      <c r="K44" s="38" t="s">
        <v>142</v>
      </c>
      <c r="L44" s="38" t="s">
        <v>143</v>
      </c>
    </row>
    <row r="45" spans="1:12" s="13" customFormat="1" ht="67.5">
      <c r="A45" s="32">
        <v>2</v>
      </c>
      <c r="B45" s="32" t="s">
        <v>15</v>
      </c>
      <c r="C45" s="33" t="s">
        <v>144</v>
      </c>
      <c r="D45" s="33" t="s">
        <v>145</v>
      </c>
      <c r="E45" s="34">
        <v>2.66</v>
      </c>
      <c r="F45" s="34">
        <v>0.4</v>
      </c>
      <c r="G45" s="32" t="s">
        <v>18</v>
      </c>
      <c r="H45" s="35" t="s">
        <v>26</v>
      </c>
      <c r="I45" s="32" t="s">
        <v>140</v>
      </c>
      <c r="J45" s="38" t="s">
        <v>146</v>
      </c>
      <c r="K45" s="38" t="s">
        <v>142</v>
      </c>
      <c r="L45" s="38" t="s">
        <v>147</v>
      </c>
    </row>
    <row r="46" spans="1:206" s="13" customFormat="1" ht="33.75">
      <c r="A46" s="32">
        <v>3</v>
      </c>
      <c r="B46" s="32" t="s">
        <v>85</v>
      </c>
      <c r="C46" s="33" t="s">
        <v>148</v>
      </c>
      <c r="D46" s="33" t="s">
        <v>149</v>
      </c>
      <c r="E46" s="34">
        <v>0.75</v>
      </c>
      <c r="F46" s="34">
        <v>0.2</v>
      </c>
      <c r="G46" s="35">
        <v>12</v>
      </c>
      <c r="H46" s="32" t="s">
        <v>26</v>
      </c>
      <c r="I46" s="32" t="s">
        <v>150</v>
      </c>
      <c r="J46" s="40" t="s">
        <v>151</v>
      </c>
      <c r="K46" s="38" t="s">
        <v>152</v>
      </c>
      <c r="L46" s="38" t="s">
        <v>153</v>
      </c>
      <c r="GX46" s="32"/>
    </row>
    <row r="47" spans="1:206" s="13" customFormat="1" ht="56.25">
      <c r="A47" s="32">
        <v>4</v>
      </c>
      <c r="B47" s="32" t="s">
        <v>85</v>
      </c>
      <c r="C47" s="33" t="s">
        <v>154</v>
      </c>
      <c r="D47" s="33" t="s">
        <v>91</v>
      </c>
      <c r="E47" s="34">
        <v>0.25</v>
      </c>
      <c r="F47" s="34">
        <v>0.25</v>
      </c>
      <c r="G47" s="35">
        <v>4</v>
      </c>
      <c r="H47" s="35">
        <v>12</v>
      </c>
      <c r="I47" s="32" t="s">
        <v>155</v>
      </c>
      <c r="J47" s="38" t="s">
        <v>70</v>
      </c>
      <c r="K47" s="38" t="s">
        <v>156</v>
      </c>
      <c r="L47" s="38" t="s">
        <v>157</v>
      </c>
      <c r="GX47" s="32"/>
    </row>
    <row r="48" spans="1:206" s="13" customFormat="1" ht="33.75">
      <c r="A48" s="32">
        <v>5</v>
      </c>
      <c r="B48" s="32" t="s">
        <v>85</v>
      </c>
      <c r="C48" s="33" t="s">
        <v>158</v>
      </c>
      <c r="D48" s="33" t="s">
        <v>91</v>
      </c>
      <c r="E48" s="34">
        <v>0.15</v>
      </c>
      <c r="F48" s="34">
        <v>0.15</v>
      </c>
      <c r="G48" s="35">
        <v>1</v>
      </c>
      <c r="H48" s="35">
        <v>12</v>
      </c>
      <c r="I48" s="32" t="s">
        <v>155</v>
      </c>
      <c r="J48" s="38" t="s">
        <v>70</v>
      </c>
      <c r="K48" s="38" t="s">
        <v>159</v>
      </c>
      <c r="L48" s="38" t="s">
        <v>160</v>
      </c>
      <c r="GX48" s="32"/>
    </row>
    <row r="49" spans="1:206" s="13" customFormat="1" ht="56.25">
      <c r="A49" s="32">
        <v>6</v>
      </c>
      <c r="B49" s="32" t="s">
        <v>85</v>
      </c>
      <c r="C49" s="33" t="s">
        <v>161</v>
      </c>
      <c r="D49" s="33" t="s">
        <v>91</v>
      </c>
      <c r="E49" s="34">
        <v>0.15</v>
      </c>
      <c r="F49" s="34">
        <v>0.15</v>
      </c>
      <c r="G49" s="35">
        <v>1</v>
      </c>
      <c r="H49" s="35">
        <v>12</v>
      </c>
      <c r="I49" s="32" t="s">
        <v>155</v>
      </c>
      <c r="J49" s="38" t="s">
        <v>70</v>
      </c>
      <c r="K49" s="38" t="s">
        <v>159</v>
      </c>
      <c r="L49" s="38" t="s">
        <v>162</v>
      </c>
      <c r="GX49" s="32"/>
    </row>
    <row r="50" spans="1:206" s="13" customFormat="1" ht="22.5">
      <c r="A50" s="32">
        <v>7</v>
      </c>
      <c r="B50" s="32" t="s">
        <v>97</v>
      </c>
      <c r="C50" s="33" t="s">
        <v>163</v>
      </c>
      <c r="D50" s="33"/>
      <c r="E50" s="34">
        <v>0.8</v>
      </c>
      <c r="F50" s="34"/>
      <c r="G50" s="35"/>
      <c r="H50" s="32"/>
      <c r="I50" s="32" t="s">
        <v>164</v>
      </c>
      <c r="J50" s="38" t="s">
        <v>100</v>
      </c>
      <c r="K50" s="38" t="s">
        <v>142</v>
      </c>
      <c r="L50" s="38" t="s">
        <v>165</v>
      </c>
      <c r="GX50" s="32"/>
    </row>
    <row r="51" spans="1:206" s="13" customFormat="1" ht="11.25">
      <c r="A51" s="29" t="s">
        <v>166</v>
      </c>
      <c r="B51" s="29"/>
      <c r="C51" s="29"/>
      <c r="D51" s="31">
        <f>A61</f>
        <v>10</v>
      </c>
      <c r="E51" s="30">
        <f>SUM(E52:E61)</f>
        <v>10.799999999999999</v>
      </c>
      <c r="F51" s="30">
        <f>SUM(F52:F61)</f>
        <v>3.9</v>
      </c>
      <c r="G51" s="31">
        <f>COUNTIF(G52:G61,"&gt;0")</f>
        <v>2</v>
      </c>
      <c r="H51" s="31">
        <f>COUNTIF(H52:H61,"&gt;0")</f>
        <v>5</v>
      </c>
      <c r="I51" s="32"/>
      <c r="J51" s="38"/>
      <c r="K51" s="38"/>
      <c r="L51" s="39" t="e">
        <f>#REF!</f>
        <v>#REF!</v>
      </c>
      <c r="GX51" s="29"/>
    </row>
    <row r="52" spans="1:12" s="13" customFormat="1" ht="67.5">
      <c r="A52" s="32">
        <v>1</v>
      </c>
      <c r="B52" s="32" t="s">
        <v>15</v>
      </c>
      <c r="C52" s="33" t="s">
        <v>167</v>
      </c>
      <c r="D52" s="33" t="s">
        <v>44</v>
      </c>
      <c r="E52" s="34">
        <v>1.2</v>
      </c>
      <c r="F52" s="34">
        <v>0.35</v>
      </c>
      <c r="G52" s="32" t="s">
        <v>18</v>
      </c>
      <c r="H52" s="35">
        <v>12</v>
      </c>
      <c r="I52" s="32" t="s">
        <v>168</v>
      </c>
      <c r="J52" s="38" t="s">
        <v>45</v>
      </c>
      <c r="K52" s="38" t="s">
        <v>169</v>
      </c>
      <c r="L52" s="38" t="s">
        <v>170</v>
      </c>
    </row>
    <row r="53" spans="1:12" s="13" customFormat="1" ht="45">
      <c r="A53" s="32">
        <v>2</v>
      </c>
      <c r="B53" s="32" t="s">
        <v>15</v>
      </c>
      <c r="C53" s="33" t="s">
        <v>171</v>
      </c>
      <c r="D53" s="33" t="s">
        <v>68</v>
      </c>
      <c r="E53" s="34">
        <v>0.75</v>
      </c>
      <c r="F53" s="34">
        <v>0.4</v>
      </c>
      <c r="G53" s="32" t="s">
        <v>18</v>
      </c>
      <c r="H53" s="35">
        <v>8</v>
      </c>
      <c r="I53" s="32" t="s">
        <v>172</v>
      </c>
      <c r="J53" s="38" t="s">
        <v>45</v>
      </c>
      <c r="K53" s="38" t="s">
        <v>173</v>
      </c>
      <c r="L53" s="38" t="s">
        <v>174</v>
      </c>
    </row>
    <row r="54" spans="1:12" s="13" customFormat="1" ht="33.75">
      <c r="A54" s="32">
        <v>3</v>
      </c>
      <c r="B54" s="32" t="s">
        <v>15</v>
      </c>
      <c r="C54" s="33" t="s">
        <v>175</v>
      </c>
      <c r="D54" s="33" t="s">
        <v>31</v>
      </c>
      <c r="E54" s="34">
        <v>2.03</v>
      </c>
      <c r="F54" s="34">
        <v>1.4</v>
      </c>
      <c r="G54" s="32" t="s">
        <v>18</v>
      </c>
      <c r="H54" s="35" t="s">
        <v>19</v>
      </c>
      <c r="I54" s="32" t="s">
        <v>176</v>
      </c>
      <c r="J54" s="38" t="s">
        <v>177</v>
      </c>
      <c r="K54" s="38" t="s">
        <v>178</v>
      </c>
      <c r="L54" s="38" t="s">
        <v>179</v>
      </c>
    </row>
    <row r="55" spans="1:12" s="13" customFormat="1" ht="33.75">
      <c r="A55" s="32">
        <v>4</v>
      </c>
      <c r="B55" s="32" t="s">
        <v>15</v>
      </c>
      <c r="C55" s="33" t="s">
        <v>180</v>
      </c>
      <c r="D55" s="33" t="s">
        <v>68</v>
      </c>
      <c r="E55" s="34">
        <v>0.28</v>
      </c>
      <c r="F55" s="34">
        <v>0.24</v>
      </c>
      <c r="G55" s="32" t="s">
        <v>18</v>
      </c>
      <c r="H55" s="35">
        <v>12</v>
      </c>
      <c r="I55" s="32" t="s">
        <v>168</v>
      </c>
      <c r="J55" s="38" t="s">
        <v>45</v>
      </c>
      <c r="K55" s="38" t="s">
        <v>181</v>
      </c>
      <c r="L55" s="38" t="s">
        <v>182</v>
      </c>
    </row>
    <row r="56" spans="1:12" s="13" customFormat="1" ht="56.25">
      <c r="A56" s="32">
        <v>5</v>
      </c>
      <c r="B56" s="32" t="s">
        <v>15</v>
      </c>
      <c r="C56" s="33" t="s">
        <v>183</v>
      </c>
      <c r="D56" s="33" t="s">
        <v>68</v>
      </c>
      <c r="E56" s="34">
        <v>0.45</v>
      </c>
      <c r="F56" s="34">
        <v>0.36</v>
      </c>
      <c r="G56" s="32" t="s">
        <v>18</v>
      </c>
      <c r="H56" s="35" t="s">
        <v>19</v>
      </c>
      <c r="I56" s="32" t="s">
        <v>168</v>
      </c>
      <c r="J56" s="38" t="s">
        <v>63</v>
      </c>
      <c r="K56" s="38" t="s">
        <v>184</v>
      </c>
      <c r="L56" s="38" t="s">
        <v>185</v>
      </c>
    </row>
    <row r="57" spans="1:12" s="13" customFormat="1" ht="22.5">
      <c r="A57" s="32">
        <v>6</v>
      </c>
      <c r="B57" s="32" t="s">
        <v>15</v>
      </c>
      <c r="C57" s="33" t="s">
        <v>186</v>
      </c>
      <c r="D57" s="33" t="s">
        <v>68</v>
      </c>
      <c r="E57" s="34">
        <v>0.3</v>
      </c>
      <c r="F57" s="34">
        <v>0.26</v>
      </c>
      <c r="G57" s="32" t="s">
        <v>18</v>
      </c>
      <c r="H57" s="35">
        <v>12</v>
      </c>
      <c r="I57" s="32" t="s">
        <v>168</v>
      </c>
      <c r="J57" s="38" t="s">
        <v>45</v>
      </c>
      <c r="K57" s="38" t="s">
        <v>186</v>
      </c>
      <c r="L57" s="38" t="s">
        <v>187</v>
      </c>
    </row>
    <row r="58" spans="1:206" s="13" customFormat="1" ht="56.25">
      <c r="A58" s="32">
        <v>7</v>
      </c>
      <c r="B58" s="32" t="s">
        <v>85</v>
      </c>
      <c r="C58" s="33" t="s">
        <v>188</v>
      </c>
      <c r="D58" s="33" t="s">
        <v>91</v>
      </c>
      <c r="E58" s="34">
        <v>0.69</v>
      </c>
      <c r="F58" s="34">
        <v>0.69</v>
      </c>
      <c r="G58" s="35">
        <v>6</v>
      </c>
      <c r="H58" s="35">
        <v>12</v>
      </c>
      <c r="I58" s="32" t="s">
        <v>168</v>
      </c>
      <c r="J58" s="38" t="s">
        <v>45</v>
      </c>
      <c r="K58" s="38" t="s">
        <v>189</v>
      </c>
      <c r="L58" s="38" t="s">
        <v>190</v>
      </c>
      <c r="GX58" s="32"/>
    </row>
    <row r="59" spans="1:206" s="13" customFormat="1" ht="45">
      <c r="A59" s="32">
        <v>8</v>
      </c>
      <c r="B59" s="32" t="s">
        <v>85</v>
      </c>
      <c r="C59" s="33" t="s">
        <v>191</v>
      </c>
      <c r="D59" s="33" t="s">
        <v>149</v>
      </c>
      <c r="E59" s="34">
        <v>3</v>
      </c>
      <c r="F59" s="34">
        <v>0.2</v>
      </c>
      <c r="G59" s="35">
        <v>12</v>
      </c>
      <c r="H59" s="32" t="s">
        <v>26</v>
      </c>
      <c r="I59" s="32" t="s">
        <v>168</v>
      </c>
      <c r="J59" s="38" t="s">
        <v>192</v>
      </c>
      <c r="K59" s="38" t="s">
        <v>193</v>
      </c>
      <c r="L59" s="38" t="s">
        <v>194</v>
      </c>
      <c r="GX59" s="32"/>
    </row>
    <row r="60" spans="1:206" s="13" customFormat="1" ht="11.25">
      <c r="A60" s="32">
        <v>9</v>
      </c>
      <c r="B60" s="32" t="s">
        <v>97</v>
      </c>
      <c r="C60" s="33" t="s">
        <v>195</v>
      </c>
      <c r="D60" s="33"/>
      <c r="E60" s="34">
        <v>0.6</v>
      </c>
      <c r="F60" s="34"/>
      <c r="G60" s="35"/>
      <c r="H60" s="32"/>
      <c r="I60" s="32" t="s">
        <v>168</v>
      </c>
      <c r="J60" s="38" t="s">
        <v>100</v>
      </c>
      <c r="K60" s="38" t="s">
        <v>196</v>
      </c>
      <c r="L60" s="38" t="s">
        <v>197</v>
      </c>
      <c r="GX60" s="32"/>
    </row>
    <row r="61" spans="1:206" s="13" customFormat="1" ht="22.5">
      <c r="A61" s="32">
        <v>10</v>
      </c>
      <c r="B61" s="32" t="s">
        <v>97</v>
      </c>
      <c r="C61" s="33" t="s">
        <v>198</v>
      </c>
      <c r="D61" s="33"/>
      <c r="E61" s="34">
        <v>1.5</v>
      </c>
      <c r="F61" s="34"/>
      <c r="G61" s="35"/>
      <c r="H61" s="32"/>
      <c r="I61" s="32" t="s">
        <v>168</v>
      </c>
      <c r="J61" s="38" t="s">
        <v>100</v>
      </c>
      <c r="K61" s="38" t="s">
        <v>168</v>
      </c>
      <c r="L61" s="38" t="s">
        <v>199</v>
      </c>
      <c r="GX61" s="32"/>
    </row>
    <row r="62" spans="1:206" s="13" customFormat="1" ht="11.25">
      <c r="A62" s="29" t="s">
        <v>200</v>
      </c>
      <c r="B62" s="29"/>
      <c r="C62" s="29"/>
      <c r="D62" s="31">
        <f>A67</f>
        <v>5</v>
      </c>
      <c r="E62" s="30">
        <f>SUM(E63:E67)</f>
        <v>43.5</v>
      </c>
      <c r="F62" s="30">
        <f>SUM(F63:F67)</f>
        <v>9.040000000000001</v>
      </c>
      <c r="G62" s="31">
        <f>COUNTIF(G63:G67,"&gt;0")</f>
        <v>0</v>
      </c>
      <c r="H62" s="31">
        <f>COUNTIF(H63:H67,"&gt;0")</f>
        <v>1</v>
      </c>
      <c r="I62" s="32"/>
      <c r="J62" s="38"/>
      <c r="K62" s="38"/>
      <c r="L62" s="39" t="e">
        <f>#REF!</f>
        <v>#REF!</v>
      </c>
      <c r="GX62" s="29"/>
    </row>
    <row r="63" spans="1:12" s="13" customFormat="1" ht="56.25">
      <c r="A63" s="32">
        <v>1</v>
      </c>
      <c r="B63" s="32" t="s">
        <v>15</v>
      </c>
      <c r="C63" s="33" t="s">
        <v>201</v>
      </c>
      <c r="D63" s="33" t="s">
        <v>202</v>
      </c>
      <c r="E63" s="34">
        <v>20</v>
      </c>
      <c r="F63" s="34">
        <v>8</v>
      </c>
      <c r="G63" s="32" t="s">
        <v>18</v>
      </c>
      <c r="H63" s="35" t="s">
        <v>38</v>
      </c>
      <c r="I63" s="32" t="s">
        <v>203</v>
      </c>
      <c r="J63" s="38" t="s">
        <v>204</v>
      </c>
      <c r="K63" s="38" t="s">
        <v>205</v>
      </c>
      <c r="L63" s="38" t="s">
        <v>206</v>
      </c>
    </row>
    <row r="64" spans="1:12" s="13" customFormat="1" ht="67.5">
      <c r="A64" s="32">
        <v>2</v>
      </c>
      <c r="B64" s="32" t="s">
        <v>15</v>
      </c>
      <c r="C64" s="33" t="s">
        <v>207</v>
      </c>
      <c r="D64" s="33" t="s">
        <v>68</v>
      </c>
      <c r="E64" s="34">
        <v>2</v>
      </c>
      <c r="F64" s="34">
        <v>0.3</v>
      </c>
      <c r="G64" s="32" t="s">
        <v>18</v>
      </c>
      <c r="H64" s="35">
        <v>12</v>
      </c>
      <c r="I64" s="32" t="s">
        <v>203</v>
      </c>
      <c r="J64" s="38" t="s">
        <v>59</v>
      </c>
      <c r="K64" s="38" t="s">
        <v>208</v>
      </c>
      <c r="L64" s="38" t="s">
        <v>209</v>
      </c>
    </row>
    <row r="65" spans="1:12" s="13" customFormat="1" ht="56.25">
      <c r="A65" s="32">
        <v>3</v>
      </c>
      <c r="B65" s="32" t="s">
        <v>15</v>
      </c>
      <c r="C65" s="33" t="s">
        <v>210</v>
      </c>
      <c r="D65" s="33" t="s">
        <v>31</v>
      </c>
      <c r="E65" s="34">
        <v>1.5</v>
      </c>
      <c r="F65" s="34">
        <v>0.74</v>
      </c>
      <c r="G65" s="32" t="s">
        <v>18</v>
      </c>
      <c r="H65" s="35" t="s">
        <v>19</v>
      </c>
      <c r="I65" s="32" t="s">
        <v>203</v>
      </c>
      <c r="J65" s="38" t="s">
        <v>211</v>
      </c>
      <c r="K65" s="38" t="s">
        <v>212</v>
      </c>
      <c r="L65" s="38" t="s">
        <v>213</v>
      </c>
    </row>
    <row r="66" spans="1:206" s="13" customFormat="1" ht="56.25">
      <c r="A66" s="32">
        <v>4</v>
      </c>
      <c r="B66" s="32" t="s">
        <v>97</v>
      </c>
      <c r="C66" s="33" t="s">
        <v>214</v>
      </c>
      <c r="D66" s="33"/>
      <c r="E66" s="34">
        <v>10</v>
      </c>
      <c r="F66" s="34"/>
      <c r="G66" s="35"/>
      <c r="H66" s="32"/>
      <c r="I66" s="32" t="s">
        <v>203</v>
      </c>
      <c r="J66" s="38" t="s">
        <v>215</v>
      </c>
      <c r="K66" s="38" t="s">
        <v>205</v>
      </c>
      <c r="L66" s="38" t="s">
        <v>216</v>
      </c>
      <c r="GX66" s="32"/>
    </row>
    <row r="67" spans="1:206" s="13" customFormat="1" ht="56.25">
      <c r="A67" s="32">
        <v>5</v>
      </c>
      <c r="B67" s="32" t="s">
        <v>97</v>
      </c>
      <c r="C67" s="33" t="s">
        <v>217</v>
      </c>
      <c r="D67" s="33"/>
      <c r="E67" s="34">
        <v>10</v>
      </c>
      <c r="F67" s="34"/>
      <c r="G67" s="35"/>
      <c r="H67" s="32"/>
      <c r="I67" s="32" t="s">
        <v>203</v>
      </c>
      <c r="J67" s="38" t="s">
        <v>218</v>
      </c>
      <c r="K67" s="38" t="s">
        <v>205</v>
      </c>
      <c r="L67" s="38" t="s">
        <v>219</v>
      </c>
      <c r="GX67" s="32"/>
    </row>
    <row r="68" spans="1:206" s="13" customFormat="1" ht="11.25">
      <c r="A68" s="29" t="s">
        <v>220</v>
      </c>
      <c r="B68" s="29"/>
      <c r="C68" s="29"/>
      <c r="D68" s="31">
        <f>A69</f>
        <v>1</v>
      </c>
      <c r="E68" s="30">
        <f>SUM(E69:E69)</f>
        <v>0.63</v>
      </c>
      <c r="F68" s="30">
        <f>SUM(F69:F69)</f>
        <v>0.2</v>
      </c>
      <c r="G68" s="31">
        <f>COUNTIF(G69:G69,"&gt;0")</f>
        <v>0</v>
      </c>
      <c r="H68" s="31">
        <f>COUNTIF(H69:H69,"&gt;0")</f>
        <v>0</v>
      </c>
      <c r="I68" s="32"/>
      <c r="J68" s="38"/>
      <c r="K68" s="38"/>
      <c r="L68" s="39" t="e">
        <f>#REF!</f>
        <v>#REF!</v>
      </c>
      <c r="GX68" s="29"/>
    </row>
    <row r="69" spans="1:12" s="13" customFormat="1" ht="33.75">
      <c r="A69" s="32">
        <v>1</v>
      </c>
      <c r="B69" s="32" t="s">
        <v>15</v>
      </c>
      <c r="C69" s="33" t="s">
        <v>221</v>
      </c>
      <c r="D69" s="33" t="s">
        <v>31</v>
      </c>
      <c r="E69" s="34">
        <v>0.63</v>
      </c>
      <c r="F69" s="34">
        <v>0.2</v>
      </c>
      <c r="G69" s="32" t="s">
        <v>18</v>
      </c>
      <c r="H69" s="35" t="s">
        <v>19</v>
      </c>
      <c r="I69" s="32" t="s">
        <v>222</v>
      </c>
      <c r="J69" s="38" t="s">
        <v>223</v>
      </c>
      <c r="K69" s="38" t="s">
        <v>224</v>
      </c>
      <c r="L69" s="38" t="s">
        <v>225</v>
      </c>
    </row>
    <row r="70" spans="1:206" s="13" customFormat="1" ht="11.25">
      <c r="A70" s="29" t="s">
        <v>226</v>
      </c>
      <c r="B70" s="29"/>
      <c r="C70" s="29"/>
      <c r="D70" s="31">
        <f>A71</f>
        <v>1</v>
      </c>
      <c r="E70" s="30">
        <f>SUM(E71:E71)</f>
        <v>0.69</v>
      </c>
      <c r="F70" s="30">
        <f>SUM(F71:F71)</f>
        <v>0.35</v>
      </c>
      <c r="G70" s="31">
        <f>COUNTIF(G71:G71,"&gt;0")</f>
        <v>1</v>
      </c>
      <c r="H70" s="31">
        <f>COUNTIF(H71:H71,"&gt;0")</f>
        <v>0</v>
      </c>
      <c r="I70" s="32"/>
      <c r="J70" s="38"/>
      <c r="K70" s="38"/>
      <c r="L70" s="39" t="e">
        <f>#REF!</f>
        <v>#REF!</v>
      </c>
      <c r="GX70" s="29"/>
    </row>
    <row r="71" spans="1:206" s="13" customFormat="1" ht="67.5">
      <c r="A71" s="32">
        <v>1</v>
      </c>
      <c r="B71" s="32" t="s">
        <v>85</v>
      </c>
      <c r="C71" s="33" t="s">
        <v>227</v>
      </c>
      <c r="D71" s="33" t="s">
        <v>87</v>
      </c>
      <c r="E71" s="34">
        <v>0.69</v>
      </c>
      <c r="F71" s="34">
        <v>0.35</v>
      </c>
      <c r="G71" s="35">
        <v>9</v>
      </c>
      <c r="H71" s="32" t="s">
        <v>19</v>
      </c>
      <c r="I71" s="32" t="s">
        <v>228</v>
      </c>
      <c r="J71" s="38" t="s">
        <v>229</v>
      </c>
      <c r="K71" s="38" t="s">
        <v>228</v>
      </c>
      <c r="L71" s="38" t="s">
        <v>230</v>
      </c>
      <c r="GX71" s="32"/>
    </row>
    <row r="72" spans="1:206" s="13" customFormat="1" ht="11.25">
      <c r="A72" s="29" t="s">
        <v>231</v>
      </c>
      <c r="B72" s="29"/>
      <c r="C72" s="29"/>
      <c r="D72" s="31">
        <f>A73</f>
        <v>1</v>
      </c>
      <c r="E72" s="30">
        <f>SUM(E73:E73)</f>
        <v>0.165</v>
      </c>
      <c r="F72" s="30">
        <f>SUM(F73:F73)</f>
        <v>0.17</v>
      </c>
      <c r="G72" s="31">
        <f>COUNTIF(G73:G73,"&gt;0")</f>
        <v>1</v>
      </c>
      <c r="H72" s="31">
        <f>COUNTIF(H73:H73,"&gt;0")</f>
        <v>1</v>
      </c>
      <c r="I72" s="32"/>
      <c r="J72" s="38"/>
      <c r="K72" s="38"/>
      <c r="L72" s="39" t="e">
        <f>#REF!</f>
        <v>#REF!</v>
      </c>
      <c r="GX72" s="29"/>
    </row>
    <row r="73" spans="1:206" s="13" customFormat="1" ht="22.5">
      <c r="A73" s="32">
        <v>1</v>
      </c>
      <c r="B73" s="32" t="s">
        <v>85</v>
      </c>
      <c r="C73" s="33" t="s">
        <v>232</v>
      </c>
      <c r="D73" s="33" t="s">
        <v>91</v>
      </c>
      <c r="E73" s="34">
        <v>0.165</v>
      </c>
      <c r="F73" s="34">
        <v>0.17</v>
      </c>
      <c r="G73" s="35">
        <v>1</v>
      </c>
      <c r="H73" s="35">
        <v>3</v>
      </c>
      <c r="I73" s="32" t="s">
        <v>233</v>
      </c>
      <c r="J73" s="38" t="s">
        <v>234</v>
      </c>
      <c r="K73" s="38" t="s">
        <v>232</v>
      </c>
      <c r="L73" s="38" t="s">
        <v>235</v>
      </c>
      <c r="GX73" s="32"/>
    </row>
    <row r="74" spans="1:206" s="13" customFormat="1" ht="11.25">
      <c r="A74" s="29" t="s">
        <v>236</v>
      </c>
      <c r="B74" s="29"/>
      <c r="C74" s="29"/>
      <c r="D74" s="31">
        <f>A75</f>
        <v>1</v>
      </c>
      <c r="E74" s="30">
        <f>SUM(E75:E75)</f>
        <v>18.19</v>
      </c>
      <c r="F74" s="30">
        <f>SUM(F75:F75)</f>
        <v>11</v>
      </c>
      <c r="G74" s="31">
        <f>COUNTIF(G75:G75,"&gt;0")</f>
        <v>0</v>
      </c>
      <c r="H74" s="31">
        <f>COUNTIF(H75:H75,"&gt;0")</f>
        <v>0</v>
      </c>
      <c r="I74" s="32"/>
      <c r="J74" s="38"/>
      <c r="K74" s="38"/>
      <c r="L74" s="39" t="e">
        <f>#REF!</f>
        <v>#REF!</v>
      </c>
      <c r="GX74" s="29"/>
    </row>
    <row r="75" spans="1:12" s="13" customFormat="1" ht="56.25">
      <c r="A75" s="32">
        <v>1</v>
      </c>
      <c r="B75" s="32" t="s">
        <v>15</v>
      </c>
      <c r="C75" s="33" t="s">
        <v>237</v>
      </c>
      <c r="D75" s="33" t="s">
        <v>238</v>
      </c>
      <c r="E75" s="34">
        <v>18.19</v>
      </c>
      <c r="F75" s="34">
        <v>11</v>
      </c>
      <c r="G75" s="32" t="s">
        <v>18</v>
      </c>
      <c r="H75" s="35" t="s">
        <v>38</v>
      </c>
      <c r="I75" s="32" t="s">
        <v>239</v>
      </c>
      <c r="J75" s="38" t="s">
        <v>240</v>
      </c>
      <c r="K75" s="38" t="s">
        <v>241</v>
      </c>
      <c r="L75" s="38" t="s">
        <v>242</v>
      </c>
    </row>
    <row r="76" spans="1:206" s="13" customFormat="1" ht="11.25">
      <c r="A76" s="29" t="s">
        <v>243</v>
      </c>
      <c r="B76" s="29"/>
      <c r="C76" s="29"/>
      <c r="D76" s="31">
        <f>A77</f>
        <v>1</v>
      </c>
      <c r="E76" s="30">
        <f>SUM(E77:E77)</f>
        <v>0.099</v>
      </c>
      <c r="F76" s="30">
        <f>SUM(F77:F77)</f>
        <v>0.069</v>
      </c>
      <c r="G76" s="31">
        <f>COUNTIF(G77:G77,"&gt;0")</f>
        <v>0</v>
      </c>
      <c r="H76" s="31">
        <f>COUNTIF(H77:H77,"&gt;0")</f>
        <v>1</v>
      </c>
      <c r="I76" s="32"/>
      <c r="J76" s="38"/>
      <c r="K76" s="38"/>
      <c r="L76" s="39" t="e">
        <f>#REF!</f>
        <v>#REF!</v>
      </c>
      <c r="GX76" s="29"/>
    </row>
    <row r="77" spans="1:12" s="13" customFormat="1" ht="33.75">
      <c r="A77" s="32">
        <v>1</v>
      </c>
      <c r="B77" s="32" t="s">
        <v>15</v>
      </c>
      <c r="C77" s="33" t="s">
        <v>244</v>
      </c>
      <c r="D77" s="33" t="s">
        <v>68</v>
      </c>
      <c r="E77" s="34">
        <v>0.099</v>
      </c>
      <c r="F77" s="34">
        <v>0.069</v>
      </c>
      <c r="G77" s="32" t="s">
        <v>18</v>
      </c>
      <c r="H77" s="35">
        <v>6</v>
      </c>
      <c r="I77" s="32" t="s">
        <v>245</v>
      </c>
      <c r="J77" s="38" t="s">
        <v>45</v>
      </c>
      <c r="K77" s="38" t="s">
        <v>246</v>
      </c>
      <c r="L77" s="38" t="s">
        <v>247</v>
      </c>
    </row>
    <row r="78" spans="1:206" s="13" customFormat="1" ht="11.25">
      <c r="A78" s="29" t="s">
        <v>248</v>
      </c>
      <c r="B78" s="29"/>
      <c r="C78" s="29"/>
      <c r="D78" s="31">
        <f>A79</f>
        <v>1</v>
      </c>
      <c r="E78" s="30">
        <f>SUM(E79:E79)</f>
        <v>0.37</v>
      </c>
      <c r="F78" s="30">
        <f>SUM(F79:F79)</f>
        <v>0</v>
      </c>
      <c r="G78" s="31">
        <f>COUNTIF(G79:G79,"&gt;0")</f>
        <v>0</v>
      </c>
      <c r="H78" s="31">
        <f>COUNTIF(H79:H79,"&gt;0")</f>
        <v>0</v>
      </c>
      <c r="I78" s="32"/>
      <c r="J78" s="38"/>
      <c r="K78" s="38"/>
      <c r="L78" s="39" t="e">
        <f>#REF!</f>
        <v>#REF!</v>
      </c>
      <c r="GX78" s="29"/>
    </row>
    <row r="79" spans="1:206" s="13" customFormat="1" ht="33.75">
      <c r="A79" s="32">
        <v>1</v>
      </c>
      <c r="B79" s="32" t="s">
        <v>97</v>
      </c>
      <c r="C79" s="33" t="s">
        <v>249</v>
      </c>
      <c r="D79" s="33"/>
      <c r="E79" s="34">
        <v>0.37</v>
      </c>
      <c r="F79" s="34"/>
      <c r="G79" s="35" t="s">
        <v>250</v>
      </c>
      <c r="H79" s="32"/>
      <c r="I79" s="32" t="s">
        <v>251</v>
      </c>
      <c r="J79" s="38" t="s">
        <v>229</v>
      </c>
      <c r="K79" s="38" t="s">
        <v>249</v>
      </c>
      <c r="L79" s="38" t="s">
        <v>252</v>
      </c>
      <c r="GX79" s="32"/>
    </row>
    <row r="80" spans="1:206" s="13" customFormat="1" ht="11.25">
      <c r="A80" s="29" t="s">
        <v>253</v>
      </c>
      <c r="B80" s="29"/>
      <c r="C80" s="29"/>
      <c r="D80" s="31">
        <f>A82</f>
        <v>2</v>
      </c>
      <c r="E80" s="30">
        <f>SUM(E81:E82)</f>
        <v>20.15</v>
      </c>
      <c r="F80" s="30">
        <f>SUM(F81:F82)</f>
        <v>0.1</v>
      </c>
      <c r="G80" s="31">
        <f>COUNTIF(G81:G82,"&gt;0")</f>
        <v>1</v>
      </c>
      <c r="H80" s="31">
        <f>COUNTIF(H81:H82,"&gt;0")</f>
        <v>0</v>
      </c>
      <c r="I80" s="32"/>
      <c r="J80" s="38"/>
      <c r="K80" s="38"/>
      <c r="L80" s="39" t="e">
        <f>#REF!</f>
        <v>#REF!</v>
      </c>
      <c r="GX80" s="29"/>
    </row>
    <row r="81" spans="1:206" s="13" customFormat="1" ht="22.5">
      <c r="A81" s="32">
        <v>1</v>
      </c>
      <c r="B81" s="32" t="s">
        <v>85</v>
      </c>
      <c r="C81" s="33" t="s">
        <v>254</v>
      </c>
      <c r="D81" s="33" t="s">
        <v>87</v>
      </c>
      <c r="E81" s="34">
        <v>0.15</v>
      </c>
      <c r="F81" s="34">
        <v>0.1</v>
      </c>
      <c r="G81" s="35">
        <v>12</v>
      </c>
      <c r="H81" s="32" t="s">
        <v>19</v>
      </c>
      <c r="I81" s="32" t="s">
        <v>255</v>
      </c>
      <c r="J81" s="38" t="s">
        <v>256</v>
      </c>
      <c r="K81" s="38" t="s">
        <v>257</v>
      </c>
      <c r="L81" s="38" t="s">
        <v>258</v>
      </c>
      <c r="GX81" s="32"/>
    </row>
    <row r="82" spans="1:206" s="13" customFormat="1" ht="22.5">
      <c r="A82" s="32">
        <v>2</v>
      </c>
      <c r="B82" s="32" t="s">
        <v>97</v>
      </c>
      <c r="C82" s="33" t="s">
        <v>259</v>
      </c>
      <c r="D82" s="33"/>
      <c r="E82" s="34">
        <v>20</v>
      </c>
      <c r="F82" s="34"/>
      <c r="G82" s="35"/>
      <c r="H82" s="32"/>
      <c r="I82" s="32" t="s">
        <v>260</v>
      </c>
      <c r="J82" s="38" t="s">
        <v>100</v>
      </c>
      <c r="K82" s="38" t="s">
        <v>260</v>
      </c>
      <c r="L82" s="38" t="s">
        <v>261</v>
      </c>
      <c r="GX82" s="32"/>
    </row>
    <row r="83" spans="1:206" s="13" customFormat="1" ht="11.25">
      <c r="A83" s="29" t="s">
        <v>262</v>
      </c>
      <c r="B83" s="29"/>
      <c r="C83" s="29"/>
      <c r="D83" s="31">
        <f>A88</f>
        <v>5</v>
      </c>
      <c r="E83" s="30">
        <f>SUM(E84:E88)</f>
        <v>44.34</v>
      </c>
      <c r="F83" s="30">
        <f>SUM(F84:F88)</f>
        <v>23.04</v>
      </c>
      <c r="G83" s="31">
        <f>COUNTIF(G84:G88,"&gt;0")</f>
        <v>4</v>
      </c>
      <c r="H83" s="31">
        <f>COUNTIF(H84:H88,"&gt;0")</f>
        <v>3</v>
      </c>
      <c r="I83" s="32"/>
      <c r="J83" s="38"/>
      <c r="K83" s="38"/>
      <c r="L83" s="39" t="e">
        <f>#REF!</f>
        <v>#REF!</v>
      </c>
      <c r="GX83" s="29"/>
    </row>
    <row r="84" spans="1:206" s="13" customFormat="1" ht="45">
      <c r="A84" s="32">
        <v>1</v>
      </c>
      <c r="B84" s="32" t="s">
        <v>85</v>
      </c>
      <c r="C84" s="33" t="s">
        <v>263</v>
      </c>
      <c r="D84" s="33" t="s">
        <v>91</v>
      </c>
      <c r="E84" s="34">
        <v>19.3</v>
      </c>
      <c r="F84" s="34">
        <v>13</v>
      </c>
      <c r="G84" s="35">
        <v>7</v>
      </c>
      <c r="H84" s="35">
        <v>12</v>
      </c>
      <c r="I84" s="32" t="s">
        <v>264</v>
      </c>
      <c r="J84" s="38" t="s">
        <v>265</v>
      </c>
      <c r="K84" s="38" t="s">
        <v>266</v>
      </c>
      <c r="L84" s="38" t="s">
        <v>267</v>
      </c>
      <c r="GX84" s="32"/>
    </row>
    <row r="85" spans="1:206" s="13" customFormat="1" ht="22.5">
      <c r="A85" s="32">
        <v>2</v>
      </c>
      <c r="B85" s="32" t="s">
        <v>85</v>
      </c>
      <c r="C85" s="33" t="s">
        <v>268</v>
      </c>
      <c r="D85" s="33" t="s">
        <v>91</v>
      </c>
      <c r="E85" s="34">
        <v>2.5</v>
      </c>
      <c r="F85" s="34">
        <v>2.5</v>
      </c>
      <c r="G85" s="35">
        <v>3</v>
      </c>
      <c r="H85" s="35">
        <v>7</v>
      </c>
      <c r="I85" s="32" t="s">
        <v>269</v>
      </c>
      <c r="J85" s="38" t="s">
        <v>265</v>
      </c>
      <c r="K85" s="38" t="s">
        <v>266</v>
      </c>
      <c r="L85" s="38" t="s">
        <v>270</v>
      </c>
      <c r="GX85" s="32"/>
    </row>
    <row r="86" spans="1:206" s="13" customFormat="1" ht="33.75">
      <c r="A86" s="32">
        <v>3</v>
      </c>
      <c r="B86" s="32" t="s">
        <v>85</v>
      </c>
      <c r="C86" s="33" t="s">
        <v>271</v>
      </c>
      <c r="D86" s="33" t="s">
        <v>91</v>
      </c>
      <c r="E86" s="34">
        <v>6.54</v>
      </c>
      <c r="F86" s="34">
        <v>6.54</v>
      </c>
      <c r="G86" s="35">
        <v>1</v>
      </c>
      <c r="H86" s="35">
        <v>12</v>
      </c>
      <c r="I86" s="32" t="s">
        <v>264</v>
      </c>
      <c r="J86" s="38" t="s">
        <v>265</v>
      </c>
      <c r="K86" s="38" t="s">
        <v>266</v>
      </c>
      <c r="L86" s="38" t="s">
        <v>272</v>
      </c>
      <c r="GX86" s="32"/>
    </row>
    <row r="87" spans="1:206" s="13" customFormat="1" ht="33.75">
      <c r="A87" s="32">
        <v>4</v>
      </c>
      <c r="B87" s="32" t="s">
        <v>85</v>
      </c>
      <c r="C87" s="33" t="s">
        <v>273</v>
      </c>
      <c r="D87" s="33" t="s">
        <v>149</v>
      </c>
      <c r="E87" s="34">
        <v>13</v>
      </c>
      <c r="F87" s="34">
        <v>1</v>
      </c>
      <c r="G87" s="35">
        <v>12</v>
      </c>
      <c r="H87" s="32" t="s">
        <v>26</v>
      </c>
      <c r="I87" s="32" t="s">
        <v>266</v>
      </c>
      <c r="J87" s="38" t="s">
        <v>274</v>
      </c>
      <c r="K87" s="38" t="s">
        <v>275</v>
      </c>
      <c r="L87" s="38" t="s">
        <v>109</v>
      </c>
      <c r="GX87" s="32"/>
    </row>
    <row r="88" spans="1:206" s="13" customFormat="1" ht="22.5">
      <c r="A88" s="32">
        <v>5</v>
      </c>
      <c r="B88" s="32" t="s">
        <v>97</v>
      </c>
      <c r="C88" s="33" t="s">
        <v>276</v>
      </c>
      <c r="D88" s="33"/>
      <c r="E88" s="34">
        <v>3</v>
      </c>
      <c r="F88" s="34"/>
      <c r="G88" s="35"/>
      <c r="H88" s="32"/>
      <c r="I88" s="32" t="s">
        <v>269</v>
      </c>
      <c r="J88" s="38" t="s">
        <v>100</v>
      </c>
      <c r="K88" s="38" t="s">
        <v>269</v>
      </c>
      <c r="L88" s="38" t="s">
        <v>277</v>
      </c>
      <c r="GX88" s="32"/>
    </row>
    <row r="89" spans="1:206" s="13" customFormat="1" ht="11.25">
      <c r="A89" s="29" t="s">
        <v>278</v>
      </c>
      <c r="B89" s="29"/>
      <c r="C89" s="29"/>
      <c r="D89" s="31">
        <f>A92</f>
        <v>3</v>
      </c>
      <c r="E89" s="30">
        <f>SUM(E90:E92)</f>
        <v>40</v>
      </c>
      <c r="F89" s="30">
        <f>SUM(F90:F92)</f>
        <v>20.5</v>
      </c>
      <c r="G89" s="31">
        <f>COUNTIF(G90:G92,"&gt;0")</f>
        <v>1</v>
      </c>
      <c r="H89" s="31">
        <f>COUNTIF(H90:H92,"&gt;0")</f>
        <v>1</v>
      </c>
      <c r="I89" s="32"/>
      <c r="J89" s="38"/>
      <c r="K89" s="38"/>
      <c r="L89" s="39" t="e">
        <f>#REF!</f>
        <v>#REF!</v>
      </c>
      <c r="GX89" s="29"/>
    </row>
    <row r="90" spans="1:12" s="13" customFormat="1" ht="33.75">
      <c r="A90" s="32">
        <v>1</v>
      </c>
      <c r="B90" s="32" t="s">
        <v>15</v>
      </c>
      <c r="C90" s="33" t="s">
        <v>279</v>
      </c>
      <c r="D90" s="33" t="s">
        <v>17</v>
      </c>
      <c r="E90" s="34">
        <v>23</v>
      </c>
      <c r="F90" s="34">
        <v>8</v>
      </c>
      <c r="G90" s="32" t="s">
        <v>18</v>
      </c>
      <c r="H90" s="35" t="s">
        <v>19</v>
      </c>
      <c r="I90" s="32" t="s">
        <v>280</v>
      </c>
      <c r="J90" s="38" t="s">
        <v>281</v>
      </c>
      <c r="K90" s="38" t="s">
        <v>282</v>
      </c>
      <c r="L90" s="38" t="s">
        <v>283</v>
      </c>
    </row>
    <row r="91" spans="1:12" s="13" customFormat="1" ht="33.75">
      <c r="A91" s="32">
        <v>2</v>
      </c>
      <c r="B91" s="32" t="s">
        <v>15</v>
      </c>
      <c r="C91" s="33" t="s">
        <v>284</v>
      </c>
      <c r="D91" s="33" t="s">
        <v>68</v>
      </c>
      <c r="E91" s="34">
        <v>1</v>
      </c>
      <c r="F91" s="34">
        <v>0.5</v>
      </c>
      <c r="G91" s="32" t="s">
        <v>18</v>
      </c>
      <c r="H91" s="35">
        <v>12</v>
      </c>
      <c r="I91" s="32" t="s">
        <v>285</v>
      </c>
      <c r="J91" s="38" t="s">
        <v>286</v>
      </c>
      <c r="K91" s="38" t="s">
        <v>287</v>
      </c>
      <c r="L91" s="38" t="s">
        <v>288</v>
      </c>
    </row>
    <row r="92" spans="1:206" s="13" customFormat="1" ht="33.75">
      <c r="A92" s="32">
        <v>3</v>
      </c>
      <c r="B92" s="32" t="s">
        <v>85</v>
      </c>
      <c r="C92" s="33" t="s">
        <v>289</v>
      </c>
      <c r="D92" s="33" t="s">
        <v>149</v>
      </c>
      <c r="E92" s="34">
        <v>16</v>
      </c>
      <c r="F92" s="34">
        <v>12</v>
      </c>
      <c r="G92" s="35">
        <v>7</v>
      </c>
      <c r="H92" s="32" t="s">
        <v>26</v>
      </c>
      <c r="I92" s="32" t="s">
        <v>290</v>
      </c>
      <c r="J92" s="38" t="s">
        <v>291</v>
      </c>
      <c r="K92" s="38" t="s">
        <v>292</v>
      </c>
      <c r="L92" s="38" t="s">
        <v>293</v>
      </c>
      <c r="GX92" s="32"/>
    </row>
    <row r="93" spans="1:206" s="13" customFormat="1" ht="11.25">
      <c r="A93" s="29" t="s">
        <v>294</v>
      </c>
      <c r="B93" s="29"/>
      <c r="C93" s="29"/>
      <c r="D93" s="31">
        <f>A125</f>
        <v>32</v>
      </c>
      <c r="E93" s="30">
        <f>SUM(E94:E125)</f>
        <v>162.034</v>
      </c>
      <c r="F93" s="30">
        <f>SUM(F94:F125)</f>
        <v>36.25000000000001</v>
      </c>
      <c r="G93" s="31">
        <f>COUNTIF(G94:G125,"&gt;0")</f>
        <v>10</v>
      </c>
      <c r="H93" s="31">
        <f>COUNTIF(H94:H125,"&gt;0")</f>
        <v>6</v>
      </c>
      <c r="I93" s="32"/>
      <c r="J93" s="38"/>
      <c r="K93" s="38"/>
      <c r="L93" s="39" t="e">
        <f>#REF!</f>
        <v>#REF!</v>
      </c>
      <c r="GX93" s="29"/>
    </row>
    <row r="94" spans="1:12" s="13" customFormat="1" ht="33.75">
      <c r="A94" s="32">
        <v>1</v>
      </c>
      <c r="B94" s="32" t="s">
        <v>15</v>
      </c>
      <c r="C94" s="33" t="s">
        <v>295</v>
      </c>
      <c r="D94" s="33" t="s">
        <v>134</v>
      </c>
      <c r="E94" s="34">
        <v>0.8</v>
      </c>
      <c r="F94" s="34">
        <v>0.3</v>
      </c>
      <c r="G94" s="32" t="s">
        <v>18</v>
      </c>
      <c r="H94" s="35" t="s">
        <v>19</v>
      </c>
      <c r="I94" s="32" t="s">
        <v>296</v>
      </c>
      <c r="J94" s="38" t="s">
        <v>297</v>
      </c>
      <c r="K94" s="38" t="s">
        <v>298</v>
      </c>
      <c r="L94" s="38" t="s">
        <v>299</v>
      </c>
    </row>
    <row r="95" spans="1:12" s="13" customFormat="1" ht="22.5">
      <c r="A95" s="32">
        <v>2</v>
      </c>
      <c r="B95" s="32" t="s">
        <v>15</v>
      </c>
      <c r="C95" s="33" t="s">
        <v>300</v>
      </c>
      <c r="D95" s="33" t="s">
        <v>44</v>
      </c>
      <c r="E95" s="34">
        <v>3.2</v>
      </c>
      <c r="F95" s="34">
        <v>0.9</v>
      </c>
      <c r="G95" s="32" t="s">
        <v>18</v>
      </c>
      <c r="H95" s="35">
        <v>12</v>
      </c>
      <c r="I95" s="32" t="s">
        <v>301</v>
      </c>
      <c r="J95" s="38" t="s">
        <v>59</v>
      </c>
      <c r="K95" s="38" t="s">
        <v>302</v>
      </c>
      <c r="L95" s="38" t="s">
        <v>303</v>
      </c>
    </row>
    <row r="96" spans="1:12" s="13" customFormat="1" ht="33.75">
      <c r="A96" s="32">
        <v>3</v>
      </c>
      <c r="B96" s="32" t="s">
        <v>15</v>
      </c>
      <c r="C96" s="33" t="s">
        <v>304</v>
      </c>
      <c r="D96" s="33" t="s">
        <v>44</v>
      </c>
      <c r="E96" s="34">
        <v>5.5</v>
      </c>
      <c r="F96" s="34">
        <v>0.3</v>
      </c>
      <c r="G96" s="32" t="s">
        <v>18</v>
      </c>
      <c r="H96" s="35">
        <v>12</v>
      </c>
      <c r="I96" s="32" t="s">
        <v>296</v>
      </c>
      <c r="J96" s="38" t="s">
        <v>59</v>
      </c>
      <c r="K96" s="38" t="s">
        <v>305</v>
      </c>
      <c r="L96" s="38" t="s">
        <v>306</v>
      </c>
    </row>
    <row r="97" spans="1:12" s="13" customFormat="1" ht="56.25">
      <c r="A97" s="32">
        <v>4</v>
      </c>
      <c r="B97" s="32" t="s">
        <v>15</v>
      </c>
      <c r="C97" s="33" t="s">
        <v>307</v>
      </c>
      <c r="D97" s="33" t="s">
        <v>44</v>
      </c>
      <c r="E97" s="34">
        <v>2</v>
      </c>
      <c r="F97" s="34">
        <v>0.2</v>
      </c>
      <c r="G97" s="32" t="s">
        <v>18</v>
      </c>
      <c r="H97" s="35">
        <v>12</v>
      </c>
      <c r="I97" s="32" t="s">
        <v>296</v>
      </c>
      <c r="J97" s="38" t="s">
        <v>59</v>
      </c>
      <c r="K97" s="38" t="s">
        <v>308</v>
      </c>
      <c r="L97" s="38" t="s">
        <v>309</v>
      </c>
    </row>
    <row r="98" spans="1:12" s="13" customFormat="1" ht="45">
      <c r="A98" s="32">
        <v>5</v>
      </c>
      <c r="B98" s="32" t="s">
        <v>15</v>
      </c>
      <c r="C98" s="33" t="s">
        <v>310</v>
      </c>
      <c r="D98" s="33" t="s">
        <v>17</v>
      </c>
      <c r="E98" s="34">
        <v>17.8</v>
      </c>
      <c r="F98" s="34">
        <v>4.5</v>
      </c>
      <c r="G98" s="32" t="s">
        <v>18</v>
      </c>
      <c r="H98" s="35" t="s">
        <v>19</v>
      </c>
      <c r="I98" s="32" t="s">
        <v>311</v>
      </c>
      <c r="J98" s="38" t="s">
        <v>312</v>
      </c>
      <c r="K98" s="38" t="s">
        <v>313</v>
      </c>
      <c r="L98" s="38" t="s">
        <v>314</v>
      </c>
    </row>
    <row r="99" spans="1:12" s="13" customFormat="1" ht="22.5">
      <c r="A99" s="32">
        <v>6</v>
      </c>
      <c r="B99" s="32" t="s">
        <v>15</v>
      </c>
      <c r="C99" s="33" t="s">
        <v>315</v>
      </c>
      <c r="D99" s="33" t="s">
        <v>31</v>
      </c>
      <c r="E99" s="34">
        <v>2.3</v>
      </c>
      <c r="F99" s="34">
        <v>0.7</v>
      </c>
      <c r="G99" s="32" t="s">
        <v>18</v>
      </c>
      <c r="H99" s="35" t="s">
        <v>19</v>
      </c>
      <c r="I99" s="32" t="s">
        <v>311</v>
      </c>
      <c r="J99" s="38" t="s">
        <v>297</v>
      </c>
      <c r="K99" s="38" t="s">
        <v>316</v>
      </c>
      <c r="L99" s="38" t="s">
        <v>317</v>
      </c>
    </row>
    <row r="100" spans="1:12" s="13" customFormat="1" ht="56.25">
      <c r="A100" s="32">
        <v>7</v>
      </c>
      <c r="B100" s="32" t="s">
        <v>15</v>
      </c>
      <c r="C100" s="33" t="s">
        <v>318</v>
      </c>
      <c r="D100" s="33" t="s">
        <v>31</v>
      </c>
      <c r="E100" s="34">
        <v>0.5</v>
      </c>
      <c r="F100" s="34">
        <v>0.4</v>
      </c>
      <c r="G100" s="32" t="s">
        <v>18</v>
      </c>
      <c r="H100" s="35" t="s">
        <v>19</v>
      </c>
      <c r="I100" s="32" t="s">
        <v>311</v>
      </c>
      <c r="J100" s="38" t="s">
        <v>319</v>
      </c>
      <c r="K100" s="38" t="s">
        <v>320</v>
      </c>
      <c r="L100" s="38" t="s">
        <v>321</v>
      </c>
    </row>
    <row r="101" spans="1:12" s="13" customFormat="1" ht="22.5">
      <c r="A101" s="32">
        <v>8</v>
      </c>
      <c r="B101" s="32" t="s">
        <v>15</v>
      </c>
      <c r="C101" s="33" t="s">
        <v>322</v>
      </c>
      <c r="D101" s="33" t="s">
        <v>68</v>
      </c>
      <c r="E101" s="34">
        <v>1.5</v>
      </c>
      <c r="F101" s="34">
        <v>1.3</v>
      </c>
      <c r="G101" s="32" t="s">
        <v>18</v>
      </c>
      <c r="H101" s="35">
        <v>12</v>
      </c>
      <c r="I101" s="32" t="s">
        <v>311</v>
      </c>
      <c r="J101" s="38" t="s">
        <v>59</v>
      </c>
      <c r="K101" s="38" t="s">
        <v>323</v>
      </c>
      <c r="L101" s="38" t="s">
        <v>324</v>
      </c>
    </row>
    <row r="102" spans="1:12" s="13" customFormat="1" ht="45">
      <c r="A102" s="32">
        <v>9</v>
      </c>
      <c r="B102" s="32" t="s">
        <v>15</v>
      </c>
      <c r="C102" s="33" t="s">
        <v>325</v>
      </c>
      <c r="D102" s="33" t="s">
        <v>31</v>
      </c>
      <c r="E102" s="34">
        <v>10</v>
      </c>
      <c r="F102" s="34">
        <v>2.5</v>
      </c>
      <c r="G102" s="32" t="s">
        <v>18</v>
      </c>
      <c r="H102" s="35" t="s">
        <v>19</v>
      </c>
      <c r="I102" s="32" t="s">
        <v>296</v>
      </c>
      <c r="J102" s="38" t="s">
        <v>326</v>
      </c>
      <c r="K102" s="38" t="s">
        <v>327</v>
      </c>
      <c r="L102" s="38" t="s">
        <v>328</v>
      </c>
    </row>
    <row r="103" spans="1:12" s="13" customFormat="1" ht="78.75">
      <c r="A103" s="32">
        <v>10</v>
      </c>
      <c r="B103" s="32" t="s">
        <v>15</v>
      </c>
      <c r="C103" s="33" t="s">
        <v>329</v>
      </c>
      <c r="D103" s="33" t="s">
        <v>145</v>
      </c>
      <c r="E103" s="34">
        <v>2.3</v>
      </c>
      <c r="F103" s="34">
        <v>0.7</v>
      </c>
      <c r="G103" s="32" t="s">
        <v>18</v>
      </c>
      <c r="H103" s="35" t="s">
        <v>26</v>
      </c>
      <c r="I103" s="32" t="s">
        <v>311</v>
      </c>
      <c r="J103" s="38" t="s">
        <v>330</v>
      </c>
      <c r="K103" s="38" t="s">
        <v>331</v>
      </c>
      <c r="L103" s="38" t="s">
        <v>332</v>
      </c>
    </row>
    <row r="104" spans="1:12" s="13" customFormat="1" ht="56.25">
      <c r="A104" s="32">
        <v>11</v>
      </c>
      <c r="B104" s="32" t="s">
        <v>15</v>
      </c>
      <c r="C104" s="33" t="s">
        <v>333</v>
      </c>
      <c r="D104" s="33" t="s">
        <v>202</v>
      </c>
      <c r="E104" s="34">
        <v>26</v>
      </c>
      <c r="F104" s="34">
        <v>19.5</v>
      </c>
      <c r="G104" s="32" t="s">
        <v>18</v>
      </c>
      <c r="H104" s="35" t="s">
        <v>38</v>
      </c>
      <c r="I104" s="32" t="s">
        <v>311</v>
      </c>
      <c r="J104" s="38" t="s">
        <v>334</v>
      </c>
      <c r="K104" s="38" t="s">
        <v>335</v>
      </c>
      <c r="L104" s="38" t="s">
        <v>336</v>
      </c>
    </row>
    <row r="105" spans="1:206" s="13" customFormat="1" ht="67.5">
      <c r="A105" s="32">
        <v>12</v>
      </c>
      <c r="B105" s="32" t="s">
        <v>85</v>
      </c>
      <c r="C105" s="33" t="s">
        <v>337</v>
      </c>
      <c r="D105" s="33" t="s">
        <v>149</v>
      </c>
      <c r="E105" s="34">
        <v>11</v>
      </c>
      <c r="F105" s="34">
        <v>2.5</v>
      </c>
      <c r="G105" s="35">
        <v>10</v>
      </c>
      <c r="H105" s="32" t="s">
        <v>26</v>
      </c>
      <c r="I105" s="32" t="s">
        <v>296</v>
      </c>
      <c r="J105" s="38" t="s">
        <v>338</v>
      </c>
      <c r="K105" s="38" t="s">
        <v>313</v>
      </c>
      <c r="L105" s="38" t="s">
        <v>339</v>
      </c>
      <c r="GX105" s="32"/>
    </row>
    <row r="106" spans="1:206" s="13" customFormat="1" ht="67.5">
      <c r="A106" s="32">
        <v>13</v>
      </c>
      <c r="B106" s="32" t="s">
        <v>85</v>
      </c>
      <c r="C106" s="33" t="s">
        <v>340</v>
      </c>
      <c r="D106" s="33" t="s">
        <v>149</v>
      </c>
      <c r="E106" s="34">
        <v>7</v>
      </c>
      <c r="F106" s="34">
        <v>1</v>
      </c>
      <c r="G106" s="35">
        <v>10</v>
      </c>
      <c r="H106" s="32" t="s">
        <v>26</v>
      </c>
      <c r="I106" s="32" t="s">
        <v>311</v>
      </c>
      <c r="J106" s="38" t="s">
        <v>341</v>
      </c>
      <c r="K106" s="38" t="s">
        <v>342</v>
      </c>
      <c r="L106" s="38" t="s">
        <v>343</v>
      </c>
      <c r="GX106" s="32"/>
    </row>
    <row r="107" spans="1:206" s="13" customFormat="1" ht="45">
      <c r="A107" s="32">
        <v>14</v>
      </c>
      <c r="B107" s="32" t="s">
        <v>85</v>
      </c>
      <c r="C107" s="33" t="s">
        <v>344</v>
      </c>
      <c r="D107" s="33" t="s">
        <v>87</v>
      </c>
      <c r="E107" s="34">
        <v>0.25</v>
      </c>
      <c r="F107" s="34">
        <v>0.25</v>
      </c>
      <c r="G107" s="35">
        <v>1</v>
      </c>
      <c r="H107" s="32" t="s">
        <v>19</v>
      </c>
      <c r="I107" s="32" t="s">
        <v>311</v>
      </c>
      <c r="J107" s="38" t="s">
        <v>59</v>
      </c>
      <c r="K107" s="38" t="s">
        <v>345</v>
      </c>
      <c r="L107" s="38" t="s">
        <v>346</v>
      </c>
      <c r="GX107" s="32"/>
    </row>
    <row r="108" spans="1:206" s="13" customFormat="1" ht="101.25">
      <c r="A108" s="32">
        <v>15</v>
      </c>
      <c r="B108" s="32" t="s">
        <v>85</v>
      </c>
      <c r="C108" s="33" t="s">
        <v>347</v>
      </c>
      <c r="D108" s="33" t="s">
        <v>149</v>
      </c>
      <c r="E108" s="34">
        <v>4.514</v>
      </c>
      <c r="F108" s="34">
        <v>0.2</v>
      </c>
      <c r="G108" s="35">
        <v>10</v>
      </c>
      <c r="H108" s="32" t="s">
        <v>26</v>
      </c>
      <c r="I108" s="32" t="s">
        <v>348</v>
      </c>
      <c r="J108" s="38" t="s">
        <v>349</v>
      </c>
      <c r="K108" s="38" t="s">
        <v>350</v>
      </c>
      <c r="L108" s="38" t="s">
        <v>351</v>
      </c>
      <c r="GX108" s="32"/>
    </row>
    <row r="109" spans="1:206" s="13" customFormat="1" ht="45">
      <c r="A109" s="32">
        <v>16</v>
      </c>
      <c r="B109" s="32" t="s">
        <v>85</v>
      </c>
      <c r="C109" s="33" t="s">
        <v>352</v>
      </c>
      <c r="D109" s="33" t="s">
        <v>87</v>
      </c>
      <c r="E109" s="34">
        <v>0.5</v>
      </c>
      <c r="F109" s="34">
        <v>0.5</v>
      </c>
      <c r="G109" s="35">
        <v>10</v>
      </c>
      <c r="H109" s="32" t="s">
        <v>19</v>
      </c>
      <c r="I109" s="32" t="s">
        <v>311</v>
      </c>
      <c r="J109" s="38" t="s">
        <v>353</v>
      </c>
      <c r="K109" s="38" t="s">
        <v>354</v>
      </c>
      <c r="L109" s="38" t="s">
        <v>355</v>
      </c>
      <c r="GX109" s="32"/>
    </row>
    <row r="110" spans="1:206" s="13" customFormat="1" ht="45">
      <c r="A110" s="32">
        <v>17</v>
      </c>
      <c r="B110" s="32" t="s">
        <v>85</v>
      </c>
      <c r="C110" s="33" t="s">
        <v>356</v>
      </c>
      <c r="D110" s="33" t="s">
        <v>357</v>
      </c>
      <c r="E110" s="34">
        <v>1.5</v>
      </c>
      <c r="F110" s="34">
        <v>0.1</v>
      </c>
      <c r="G110" s="35">
        <v>6</v>
      </c>
      <c r="H110" s="32" t="s">
        <v>38</v>
      </c>
      <c r="I110" s="32" t="s">
        <v>311</v>
      </c>
      <c r="J110" s="38" t="s">
        <v>229</v>
      </c>
      <c r="K110" s="38" t="s">
        <v>358</v>
      </c>
      <c r="L110" s="38" t="s">
        <v>359</v>
      </c>
      <c r="GX110" s="32"/>
    </row>
    <row r="111" spans="1:206" s="13" customFormat="1" ht="67.5">
      <c r="A111" s="32">
        <v>18</v>
      </c>
      <c r="B111" s="32" t="s">
        <v>85</v>
      </c>
      <c r="C111" s="33" t="s">
        <v>360</v>
      </c>
      <c r="D111" s="33" t="s">
        <v>91</v>
      </c>
      <c r="E111" s="34">
        <v>0.1</v>
      </c>
      <c r="F111" s="34">
        <v>0.1</v>
      </c>
      <c r="G111" s="35">
        <v>4</v>
      </c>
      <c r="H111" s="35">
        <v>12</v>
      </c>
      <c r="I111" s="32" t="s">
        <v>311</v>
      </c>
      <c r="J111" s="38" t="s">
        <v>59</v>
      </c>
      <c r="K111" s="38" t="s">
        <v>361</v>
      </c>
      <c r="L111" s="38" t="s">
        <v>362</v>
      </c>
      <c r="GX111" s="32"/>
    </row>
    <row r="112" spans="1:206" s="13" customFormat="1" ht="90">
      <c r="A112" s="32">
        <v>19</v>
      </c>
      <c r="B112" s="32" t="s">
        <v>85</v>
      </c>
      <c r="C112" s="33" t="s">
        <v>363</v>
      </c>
      <c r="D112" s="33" t="s">
        <v>87</v>
      </c>
      <c r="E112" s="34">
        <v>0.2</v>
      </c>
      <c r="F112" s="34">
        <v>0.1</v>
      </c>
      <c r="G112" s="35">
        <v>12</v>
      </c>
      <c r="H112" s="35" t="s">
        <v>19</v>
      </c>
      <c r="I112" s="32" t="s">
        <v>311</v>
      </c>
      <c r="J112" s="38" t="s">
        <v>364</v>
      </c>
      <c r="K112" s="38" t="s">
        <v>365</v>
      </c>
      <c r="L112" s="38" t="s">
        <v>366</v>
      </c>
      <c r="GX112" s="32"/>
    </row>
    <row r="113" spans="1:206" s="13" customFormat="1" ht="67.5">
      <c r="A113" s="32">
        <v>20</v>
      </c>
      <c r="B113" s="32" t="s">
        <v>85</v>
      </c>
      <c r="C113" s="33" t="s">
        <v>367</v>
      </c>
      <c r="D113" s="33" t="s">
        <v>125</v>
      </c>
      <c r="E113" s="34">
        <v>0.1</v>
      </c>
      <c r="F113" s="34">
        <v>0.1</v>
      </c>
      <c r="G113" s="35">
        <v>5</v>
      </c>
      <c r="H113" s="35">
        <v>12</v>
      </c>
      <c r="I113" s="32" t="s">
        <v>311</v>
      </c>
      <c r="J113" s="38" t="s">
        <v>368</v>
      </c>
      <c r="K113" s="38" t="s">
        <v>369</v>
      </c>
      <c r="L113" s="38" t="s">
        <v>370</v>
      </c>
      <c r="GX113" s="32"/>
    </row>
    <row r="114" spans="1:206" s="13" customFormat="1" ht="90">
      <c r="A114" s="32">
        <v>21</v>
      </c>
      <c r="B114" s="32" t="s">
        <v>85</v>
      </c>
      <c r="C114" s="33" t="s">
        <v>371</v>
      </c>
      <c r="D114" s="33" t="s">
        <v>372</v>
      </c>
      <c r="E114" s="34">
        <v>0.5</v>
      </c>
      <c r="F114" s="34">
        <v>0.1</v>
      </c>
      <c r="G114" s="35">
        <v>12</v>
      </c>
      <c r="H114" s="32" t="s">
        <v>19</v>
      </c>
      <c r="I114" s="32" t="s">
        <v>311</v>
      </c>
      <c r="J114" s="38" t="s">
        <v>373</v>
      </c>
      <c r="K114" s="38" t="s">
        <v>374</v>
      </c>
      <c r="L114" s="38" t="s">
        <v>375</v>
      </c>
      <c r="GX114" s="32"/>
    </row>
    <row r="115" spans="1:206" s="13" customFormat="1" ht="45">
      <c r="A115" s="32">
        <v>22</v>
      </c>
      <c r="B115" s="32" t="s">
        <v>97</v>
      </c>
      <c r="C115" s="33" t="s">
        <v>376</v>
      </c>
      <c r="D115" s="33"/>
      <c r="E115" s="34">
        <v>5.7</v>
      </c>
      <c r="F115" s="34"/>
      <c r="G115" s="35"/>
      <c r="H115" s="32"/>
      <c r="I115" s="32" t="s">
        <v>311</v>
      </c>
      <c r="J115" s="38" t="s">
        <v>377</v>
      </c>
      <c r="K115" s="38" t="s">
        <v>378</v>
      </c>
      <c r="L115" s="38" t="s">
        <v>379</v>
      </c>
      <c r="GX115" s="32"/>
    </row>
    <row r="116" spans="1:206" s="13" customFormat="1" ht="56.25">
      <c r="A116" s="32">
        <v>23</v>
      </c>
      <c r="B116" s="32" t="s">
        <v>97</v>
      </c>
      <c r="C116" s="33" t="s">
        <v>380</v>
      </c>
      <c r="D116" s="33"/>
      <c r="E116" s="34">
        <v>8.3</v>
      </c>
      <c r="F116" s="34"/>
      <c r="G116" s="35"/>
      <c r="H116" s="32"/>
      <c r="I116" s="32" t="s">
        <v>311</v>
      </c>
      <c r="J116" s="38" t="s">
        <v>377</v>
      </c>
      <c r="K116" s="38" t="s">
        <v>378</v>
      </c>
      <c r="L116" s="38" t="s">
        <v>381</v>
      </c>
      <c r="GX116" s="32"/>
    </row>
    <row r="117" spans="1:206" s="13" customFormat="1" ht="56.25">
      <c r="A117" s="32">
        <v>24</v>
      </c>
      <c r="B117" s="32" t="s">
        <v>97</v>
      </c>
      <c r="C117" s="33" t="s">
        <v>382</v>
      </c>
      <c r="D117" s="33"/>
      <c r="E117" s="34">
        <v>0.4</v>
      </c>
      <c r="F117" s="34"/>
      <c r="G117" s="35"/>
      <c r="H117" s="32"/>
      <c r="I117" s="32" t="s">
        <v>311</v>
      </c>
      <c r="J117" s="38" t="s">
        <v>100</v>
      </c>
      <c r="K117" s="38" t="s">
        <v>212</v>
      </c>
      <c r="L117" s="38" t="s">
        <v>383</v>
      </c>
      <c r="GX117" s="32"/>
    </row>
    <row r="118" spans="1:206" s="13" customFormat="1" ht="67.5">
      <c r="A118" s="32">
        <v>25</v>
      </c>
      <c r="B118" s="32" t="s">
        <v>97</v>
      </c>
      <c r="C118" s="33" t="s">
        <v>384</v>
      </c>
      <c r="D118" s="33"/>
      <c r="E118" s="34">
        <v>17</v>
      </c>
      <c r="F118" s="34"/>
      <c r="G118" s="35"/>
      <c r="H118" s="32"/>
      <c r="I118" s="32" t="s">
        <v>311</v>
      </c>
      <c r="J118" s="38" t="s">
        <v>100</v>
      </c>
      <c r="K118" s="38" t="s">
        <v>212</v>
      </c>
      <c r="L118" s="38" t="s">
        <v>385</v>
      </c>
      <c r="GX118" s="32"/>
    </row>
    <row r="119" spans="1:206" s="13" customFormat="1" ht="78.75">
      <c r="A119" s="32">
        <v>26</v>
      </c>
      <c r="B119" s="32" t="s">
        <v>97</v>
      </c>
      <c r="C119" s="33" t="s">
        <v>386</v>
      </c>
      <c r="D119" s="33"/>
      <c r="E119" s="34">
        <v>1</v>
      </c>
      <c r="F119" s="34"/>
      <c r="G119" s="35"/>
      <c r="H119" s="32"/>
      <c r="I119" s="32" t="s">
        <v>311</v>
      </c>
      <c r="J119" s="38" t="s">
        <v>100</v>
      </c>
      <c r="K119" s="38" t="s">
        <v>298</v>
      </c>
      <c r="L119" s="38" t="s">
        <v>387</v>
      </c>
      <c r="GX119" s="32"/>
    </row>
    <row r="120" spans="1:206" s="13" customFormat="1" ht="67.5">
      <c r="A120" s="32">
        <v>27</v>
      </c>
      <c r="B120" s="32" t="s">
        <v>97</v>
      </c>
      <c r="C120" s="33" t="s">
        <v>388</v>
      </c>
      <c r="D120" s="33"/>
      <c r="E120" s="34">
        <v>1.47</v>
      </c>
      <c r="F120" s="34"/>
      <c r="G120" s="35"/>
      <c r="H120" s="32"/>
      <c r="I120" s="32" t="s">
        <v>311</v>
      </c>
      <c r="J120" s="38" t="s">
        <v>100</v>
      </c>
      <c r="K120" s="38" t="s">
        <v>389</v>
      </c>
      <c r="L120" s="38" t="s">
        <v>390</v>
      </c>
      <c r="GX120" s="32"/>
    </row>
    <row r="121" spans="1:206" s="13" customFormat="1" ht="33.75">
      <c r="A121" s="32">
        <v>28</v>
      </c>
      <c r="B121" s="32" t="s">
        <v>97</v>
      </c>
      <c r="C121" s="33" t="s">
        <v>391</v>
      </c>
      <c r="D121" s="33"/>
      <c r="E121" s="34">
        <v>1</v>
      </c>
      <c r="F121" s="34"/>
      <c r="G121" s="35"/>
      <c r="H121" s="32"/>
      <c r="I121" s="32" t="s">
        <v>311</v>
      </c>
      <c r="J121" s="38" t="s">
        <v>100</v>
      </c>
      <c r="K121" s="38" t="s">
        <v>392</v>
      </c>
      <c r="L121" s="38" t="s">
        <v>393</v>
      </c>
      <c r="GX121" s="32"/>
    </row>
    <row r="122" spans="1:206" s="13" customFormat="1" ht="45">
      <c r="A122" s="32">
        <v>29</v>
      </c>
      <c r="B122" s="32" t="s">
        <v>97</v>
      </c>
      <c r="C122" s="33" t="s">
        <v>394</v>
      </c>
      <c r="D122" s="33"/>
      <c r="E122" s="34">
        <v>0.6</v>
      </c>
      <c r="F122" s="34"/>
      <c r="G122" s="35"/>
      <c r="H122" s="32"/>
      <c r="I122" s="32" t="s">
        <v>311</v>
      </c>
      <c r="J122" s="38" t="s">
        <v>100</v>
      </c>
      <c r="K122" s="38" t="s">
        <v>395</v>
      </c>
      <c r="L122" s="38" t="s">
        <v>396</v>
      </c>
      <c r="GX122" s="32"/>
    </row>
    <row r="123" spans="1:206" s="13" customFormat="1" ht="45">
      <c r="A123" s="32">
        <v>30</v>
      </c>
      <c r="B123" s="32" t="s">
        <v>97</v>
      </c>
      <c r="C123" s="33" t="s">
        <v>397</v>
      </c>
      <c r="D123" s="33"/>
      <c r="E123" s="34">
        <v>2</v>
      </c>
      <c r="F123" s="34"/>
      <c r="G123" s="35"/>
      <c r="H123" s="32"/>
      <c r="I123" s="32" t="s">
        <v>311</v>
      </c>
      <c r="J123" s="38" t="s">
        <v>100</v>
      </c>
      <c r="K123" s="38" t="s">
        <v>354</v>
      </c>
      <c r="L123" s="38" t="s">
        <v>398</v>
      </c>
      <c r="GX123" s="32"/>
    </row>
    <row r="124" spans="1:206" s="13" customFormat="1" ht="56.25">
      <c r="A124" s="32">
        <v>31</v>
      </c>
      <c r="B124" s="32" t="s">
        <v>97</v>
      </c>
      <c r="C124" s="41" t="s">
        <v>399</v>
      </c>
      <c r="D124" s="33"/>
      <c r="E124" s="34">
        <v>17</v>
      </c>
      <c r="F124" s="34"/>
      <c r="G124" s="35"/>
      <c r="H124" s="32"/>
      <c r="I124" s="32" t="s">
        <v>311</v>
      </c>
      <c r="J124" s="38" t="s">
        <v>100</v>
      </c>
      <c r="K124" s="38" t="s">
        <v>342</v>
      </c>
      <c r="L124" s="38" t="s">
        <v>400</v>
      </c>
      <c r="GX124" s="32"/>
    </row>
    <row r="125" spans="1:206" s="13" customFormat="1" ht="22.5">
      <c r="A125" s="32">
        <v>32</v>
      </c>
      <c r="B125" s="32" t="s">
        <v>97</v>
      </c>
      <c r="C125" s="33" t="s">
        <v>401</v>
      </c>
      <c r="D125" s="33"/>
      <c r="E125" s="34">
        <v>10</v>
      </c>
      <c r="F125" s="34"/>
      <c r="G125" s="35"/>
      <c r="H125" s="32"/>
      <c r="I125" s="32" t="s">
        <v>311</v>
      </c>
      <c r="J125" s="38" t="s">
        <v>402</v>
      </c>
      <c r="K125" s="38" t="s">
        <v>403</v>
      </c>
      <c r="L125" s="38" t="s">
        <v>404</v>
      </c>
      <c r="GX125" s="32"/>
    </row>
    <row r="126" spans="1:206" s="13" customFormat="1" ht="11.25">
      <c r="A126" s="29" t="s">
        <v>405</v>
      </c>
      <c r="B126" s="29"/>
      <c r="C126" s="29"/>
      <c r="D126" s="31">
        <f>A132</f>
        <v>6</v>
      </c>
      <c r="E126" s="30">
        <f>SUM(E127:E132)</f>
        <v>13.19</v>
      </c>
      <c r="F126" s="30">
        <f>SUM(F127:F132)</f>
        <v>5.96</v>
      </c>
      <c r="G126" s="31">
        <f>COUNTIF(G127:G132,"&gt;0")</f>
        <v>4</v>
      </c>
      <c r="H126" s="31">
        <f>COUNTIF(H127:H132,"&gt;0")</f>
        <v>3</v>
      </c>
      <c r="I126" s="32"/>
      <c r="J126" s="38"/>
      <c r="K126" s="38"/>
      <c r="L126" s="39" t="e">
        <f>#REF!</f>
        <v>#REF!</v>
      </c>
      <c r="GX126" s="29"/>
    </row>
    <row r="127" spans="1:12" s="13" customFormat="1" ht="45">
      <c r="A127" s="32">
        <v>1</v>
      </c>
      <c r="B127" s="32" t="s">
        <v>15</v>
      </c>
      <c r="C127" s="33" t="s">
        <v>406</v>
      </c>
      <c r="D127" s="33" t="s">
        <v>49</v>
      </c>
      <c r="E127" s="34">
        <v>3.08</v>
      </c>
      <c r="F127" s="34">
        <v>0.41</v>
      </c>
      <c r="G127" s="32" t="s">
        <v>18</v>
      </c>
      <c r="H127" s="35">
        <v>3</v>
      </c>
      <c r="I127" s="32" t="s">
        <v>407</v>
      </c>
      <c r="J127" s="38" t="s">
        <v>45</v>
      </c>
      <c r="K127" s="38" t="s">
        <v>408</v>
      </c>
      <c r="L127" s="38" t="s">
        <v>409</v>
      </c>
    </row>
    <row r="128" spans="1:12" s="13" customFormat="1" ht="22.5">
      <c r="A128" s="32">
        <v>2</v>
      </c>
      <c r="B128" s="32" t="s">
        <v>15</v>
      </c>
      <c r="C128" s="33" t="s">
        <v>410</v>
      </c>
      <c r="D128" s="33" t="s">
        <v>145</v>
      </c>
      <c r="E128" s="34">
        <v>7</v>
      </c>
      <c r="F128" s="34">
        <v>3.5</v>
      </c>
      <c r="G128" s="32" t="s">
        <v>18</v>
      </c>
      <c r="H128" s="35" t="s">
        <v>26</v>
      </c>
      <c r="I128" s="32" t="s">
        <v>407</v>
      </c>
      <c r="J128" s="38" t="s">
        <v>411</v>
      </c>
      <c r="K128" s="38" t="s">
        <v>412</v>
      </c>
      <c r="L128" s="38" t="s">
        <v>413</v>
      </c>
    </row>
    <row r="129" spans="1:206" s="13" customFormat="1" ht="101.25">
      <c r="A129" s="32">
        <v>3</v>
      </c>
      <c r="B129" s="32" t="s">
        <v>85</v>
      </c>
      <c r="C129" s="33" t="s">
        <v>414</v>
      </c>
      <c r="D129" s="33" t="s">
        <v>87</v>
      </c>
      <c r="E129" s="34">
        <v>1.06</v>
      </c>
      <c r="F129" s="34">
        <v>0.1</v>
      </c>
      <c r="G129" s="35">
        <v>3</v>
      </c>
      <c r="H129" s="32" t="s">
        <v>19</v>
      </c>
      <c r="I129" s="32" t="s">
        <v>407</v>
      </c>
      <c r="J129" s="38" t="s">
        <v>415</v>
      </c>
      <c r="K129" s="38" t="s">
        <v>416</v>
      </c>
      <c r="L129" s="38" t="s">
        <v>417</v>
      </c>
      <c r="GX129" s="32"/>
    </row>
    <row r="130" spans="1:206" s="13" customFormat="1" ht="33.75">
      <c r="A130" s="32">
        <v>4</v>
      </c>
      <c r="B130" s="32" t="s">
        <v>85</v>
      </c>
      <c r="C130" s="33" t="s">
        <v>418</v>
      </c>
      <c r="D130" s="33" t="s">
        <v>87</v>
      </c>
      <c r="E130" s="34">
        <v>0.25</v>
      </c>
      <c r="F130" s="34">
        <v>0.15</v>
      </c>
      <c r="G130" s="35">
        <v>7</v>
      </c>
      <c r="H130" s="32" t="s">
        <v>19</v>
      </c>
      <c r="I130" s="32" t="s">
        <v>407</v>
      </c>
      <c r="J130" s="38" t="s">
        <v>419</v>
      </c>
      <c r="K130" s="38" t="s">
        <v>420</v>
      </c>
      <c r="L130" s="38" t="s">
        <v>421</v>
      </c>
      <c r="GX130" s="32"/>
    </row>
    <row r="131" spans="1:206" s="13" customFormat="1" ht="22.5">
      <c r="A131" s="32">
        <v>5</v>
      </c>
      <c r="B131" s="32" t="s">
        <v>85</v>
      </c>
      <c r="C131" s="33" t="s">
        <v>422</v>
      </c>
      <c r="D131" s="33" t="s">
        <v>91</v>
      </c>
      <c r="E131" s="34">
        <v>1.6</v>
      </c>
      <c r="F131" s="34">
        <v>1.6</v>
      </c>
      <c r="G131" s="35">
        <v>3</v>
      </c>
      <c r="H131" s="35">
        <v>8</v>
      </c>
      <c r="I131" s="32" t="s">
        <v>407</v>
      </c>
      <c r="J131" s="38" t="s">
        <v>423</v>
      </c>
      <c r="K131" s="38" t="s">
        <v>424</v>
      </c>
      <c r="L131" s="38" t="s">
        <v>425</v>
      </c>
      <c r="GX131" s="32"/>
    </row>
    <row r="132" spans="1:206" s="13" customFormat="1" ht="33.75">
      <c r="A132" s="32">
        <v>6</v>
      </c>
      <c r="B132" s="32" t="s">
        <v>85</v>
      </c>
      <c r="C132" s="33" t="s">
        <v>426</v>
      </c>
      <c r="D132" s="33" t="s">
        <v>91</v>
      </c>
      <c r="E132" s="34">
        <v>0.2</v>
      </c>
      <c r="F132" s="34">
        <v>0.2</v>
      </c>
      <c r="G132" s="35">
        <v>4</v>
      </c>
      <c r="H132" s="35">
        <v>10</v>
      </c>
      <c r="I132" s="32" t="s">
        <v>407</v>
      </c>
      <c r="J132" s="38" t="s">
        <v>427</v>
      </c>
      <c r="K132" s="38" t="s">
        <v>428</v>
      </c>
      <c r="L132" s="38" t="s">
        <v>429</v>
      </c>
      <c r="GX132" s="32"/>
    </row>
    <row r="133" spans="1:206" s="13" customFormat="1" ht="11.25">
      <c r="A133" s="29" t="s">
        <v>430</v>
      </c>
      <c r="B133" s="29"/>
      <c r="C133" s="29"/>
      <c r="D133" s="31">
        <f>A143</f>
        <v>10</v>
      </c>
      <c r="E133" s="30">
        <f>SUM(E134:E143)</f>
        <v>15.73</v>
      </c>
      <c r="F133" s="30">
        <f>SUM(F134:F143)</f>
        <v>4.82</v>
      </c>
      <c r="G133" s="31">
        <f>COUNTIF(G134:G143,"&gt;0")</f>
        <v>6</v>
      </c>
      <c r="H133" s="31">
        <f>COUNTIF(H134:H143,"&gt;0")</f>
        <v>3</v>
      </c>
      <c r="I133" s="32"/>
      <c r="J133" s="38"/>
      <c r="K133" s="38"/>
      <c r="L133" s="39" t="e">
        <f>#REF!</f>
        <v>#REF!</v>
      </c>
      <c r="GX133" s="29"/>
    </row>
    <row r="134" spans="1:12" s="13" customFormat="1" ht="45">
      <c r="A134" s="32">
        <v>1</v>
      </c>
      <c r="B134" s="32" t="s">
        <v>15</v>
      </c>
      <c r="C134" s="33" t="s">
        <v>431</v>
      </c>
      <c r="D134" s="33" t="s">
        <v>432</v>
      </c>
      <c r="E134" s="34">
        <v>5</v>
      </c>
      <c r="F134" s="34">
        <v>0.5</v>
      </c>
      <c r="G134" s="32" t="s">
        <v>18</v>
      </c>
      <c r="H134" s="35" t="s">
        <v>26</v>
      </c>
      <c r="I134" s="32" t="s">
        <v>433</v>
      </c>
      <c r="J134" s="38" t="s">
        <v>434</v>
      </c>
      <c r="K134" s="38" t="s">
        <v>435</v>
      </c>
      <c r="L134" s="38" t="s">
        <v>436</v>
      </c>
    </row>
    <row r="135" spans="1:12" s="13" customFormat="1" ht="22.5">
      <c r="A135" s="32">
        <v>2</v>
      </c>
      <c r="B135" s="32" t="s">
        <v>15</v>
      </c>
      <c r="C135" s="33" t="s">
        <v>437</v>
      </c>
      <c r="D135" s="33" t="s">
        <v>58</v>
      </c>
      <c r="E135" s="34">
        <v>1.7</v>
      </c>
      <c r="F135" s="34">
        <v>1</v>
      </c>
      <c r="G135" s="32" t="s">
        <v>18</v>
      </c>
      <c r="H135" s="35">
        <v>12</v>
      </c>
      <c r="I135" s="32" t="s">
        <v>433</v>
      </c>
      <c r="J135" s="38" t="s">
        <v>59</v>
      </c>
      <c r="K135" s="38" t="s">
        <v>438</v>
      </c>
      <c r="L135" s="38" t="s">
        <v>439</v>
      </c>
    </row>
    <row r="136" spans="1:12" s="13" customFormat="1" ht="45">
      <c r="A136" s="32">
        <v>3</v>
      </c>
      <c r="B136" s="32" t="s">
        <v>15</v>
      </c>
      <c r="C136" s="33" t="s">
        <v>440</v>
      </c>
      <c r="D136" s="33" t="s">
        <v>68</v>
      </c>
      <c r="E136" s="34">
        <v>0.42</v>
      </c>
      <c r="F136" s="34">
        <v>0.12</v>
      </c>
      <c r="G136" s="32" t="s">
        <v>18</v>
      </c>
      <c r="H136" s="35">
        <v>12</v>
      </c>
      <c r="I136" s="32" t="s">
        <v>433</v>
      </c>
      <c r="J136" s="38" t="s">
        <v>59</v>
      </c>
      <c r="K136" s="38" t="s">
        <v>441</v>
      </c>
      <c r="L136" s="38" t="s">
        <v>442</v>
      </c>
    </row>
    <row r="137" spans="1:12" s="13" customFormat="1" ht="33.75">
      <c r="A137" s="32">
        <v>4</v>
      </c>
      <c r="B137" s="32" t="s">
        <v>15</v>
      </c>
      <c r="C137" s="33" t="s">
        <v>443</v>
      </c>
      <c r="D137" s="33" t="s">
        <v>58</v>
      </c>
      <c r="E137" s="34">
        <v>0.47</v>
      </c>
      <c r="F137" s="34">
        <v>0.1</v>
      </c>
      <c r="G137" s="32" t="s">
        <v>18</v>
      </c>
      <c r="H137" s="35">
        <v>12</v>
      </c>
      <c r="I137" s="32" t="s">
        <v>433</v>
      </c>
      <c r="J137" s="38" t="s">
        <v>59</v>
      </c>
      <c r="K137" s="38" t="s">
        <v>444</v>
      </c>
      <c r="L137" s="38" t="s">
        <v>445</v>
      </c>
    </row>
    <row r="138" spans="1:206" s="13" customFormat="1" ht="67.5">
      <c r="A138" s="32">
        <v>5</v>
      </c>
      <c r="B138" s="32" t="s">
        <v>85</v>
      </c>
      <c r="C138" s="33" t="s">
        <v>446</v>
      </c>
      <c r="D138" s="33" t="s">
        <v>357</v>
      </c>
      <c r="E138" s="34">
        <v>3.5</v>
      </c>
      <c r="F138" s="34">
        <v>1.6</v>
      </c>
      <c r="G138" s="35">
        <v>10</v>
      </c>
      <c r="H138" s="32" t="s">
        <v>38</v>
      </c>
      <c r="I138" s="32" t="s">
        <v>433</v>
      </c>
      <c r="J138" s="38" t="s">
        <v>447</v>
      </c>
      <c r="K138" s="38" t="s">
        <v>448</v>
      </c>
      <c r="L138" s="38" t="s">
        <v>449</v>
      </c>
      <c r="GX138" s="32"/>
    </row>
    <row r="139" spans="1:206" s="13" customFormat="1" ht="78.75">
      <c r="A139" s="32">
        <v>6</v>
      </c>
      <c r="B139" s="32" t="s">
        <v>85</v>
      </c>
      <c r="C139" s="33" t="s">
        <v>450</v>
      </c>
      <c r="D139" s="33" t="s">
        <v>357</v>
      </c>
      <c r="E139" s="34">
        <v>3</v>
      </c>
      <c r="F139" s="34">
        <v>0.5</v>
      </c>
      <c r="G139" s="35">
        <v>10</v>
      </c>
      <c r="H139" s="32" t="s">
        <v>38</v>
      </c>
      <c r="I139" s="32" t="s">
        <v>433</v>
      </c>
      <c r="J139" s="38" t="s">
        <v>192</v>
      </c>
      <c r="K139" s="38" t="s">
        <v>451</v>
      </c>
      <c r="L139" s="38" t="s">
        <v>452</v>
      </c>
      <c r="GX139" s="32"/>
    </row>
    <row r="140" spans="1:206" s="13" customFormat="1" ht="33.75">
      <c r="A140" s="32">
        <v>7</v>
      </c>
      <c r="B140" s="32" t="s">
        <v>85</v>
      </c>
      <c r="C140" s="33" t="s">
        <v>453</v>
      </c>
      <c r="D140" s="33" t="s">
        <v>87</v>
      </c>
      <c r="E140" s="34">
        <v>0.18</v>
      </c>
      <c r="F140" s="34">
        <v>0.1</v>
      </c>
      <c r="G140" s="35">
        <v>3</v>
      </c>
      <c r="H140" s="32" t="s">
        <v>19</v>
      </c>
      <c r="I140" s="32" t="s">
        <v>433</v>
      </c>
      <c r="J140" s="38" t="s">
        <v>454</v>
      </c>
      <c r="K140" s="38" t="s">
        <v>455</v>
      </c>
      <c r="L140" s="38" t="s">
        <v>456</v>
      </c>
      <c r="GX140" s="32"/>
    </row>
    <row r="141" spans="1:206" s="13" customFormat="1" ht="22.5">
      <c r="A141" s="32">
        <v>8</v>
      </c>
      <c r="B141" s="32" t="s">
        <v>85</v>
      </c>
      <c r="C141" s="33" t="s">
        <v>457</v>
      </c>
      <c r="D141" s="33" t="s">
        <v>87</v>
      </c>
      <c r="E141" s="34">
        <v>0.5</v>
      </c>
      <c r="F141" s="34">
        <v>0.3</v>
      </c>
      <c r="G141" s="35">
        <v>9</v>
      </c>
      <c r="H141" s="32" t="s">
        <v>19</v>
      </c>
      <c r="I141" s="32" t="s">
        <v>433</v>
      </c>
      <c r="J141" s="38" t="s">
        <v>458</v>
      </c>
      <c r="K141" s="38" t="s">
        <v>459</v>
      </c>
      <c r="L141" s="38" t="s">
        <v>460</v>
      </c>
      <c r="GX141" s="32"/>
    </row>
    <row r="142" spans="1:206" s="13" customFormat="1" ht="45">
      <c r="A142" s="32">
        <v>9</v>
      </c>
      <c r="B142" s="32" t="s">
        <v>85</v>
      </c>
      <c r="C142" s="33" t="s">
        <v>461</v>
      </c>
      <c r="D142" s="33" t="s">
        <v>87</v>
      </c>
      <c r="E142" s="34">
        <v>0.16</v>
      </c>
      <c r="F142" s="34">
        <v>0.1</v>
      </c>
      <c r="G142" s="35">
        <v>9</v>
      </c>
      <c r="H142" s="32" t="s">
        <v>19</v>
      </c>
      <c r="I142" s="32" t="s">
        <v>433</v>
      </c>
      <c r="J142" s="38" t="s">
        <v>458</v>
      </c>
      <c r="K142" s="38" t="s">
        <v>462</v>
      </c>
      <c r="L142" s="38" t="s">
        <v>463</v>
      </c>
      <c r="GX142" s="32"/>
    </row>
    <row r="143" spans="1:206" s="13" customFormat="1" ht="56.25">
      <c r="A143" s="32">
        <v>10</v>
      </c>
      <c r="B143" s="32" t="s">
        <v>85</v>
      </c>
      <c r="C143" s="33" t="s">
        <v>464</v>
      </c>
      <c r="D143" s="33" t="s">
        <v>87</v>
      </c>
      <c r="E143" s="34">
        <v>0.8</v>
      </c>
      <c r="F143" s="34">
        <v>0.5</v>
      </c>
      <c r="G143" s="35">
        <v>6</v>
      </c>
      <c r="H143" s="32" t="s">
        <v>19</v>
      </c>
      <c r="I143" s="32" t="s">
        <v>433</v>
      </c>
      <c r="J143" s="38" t="s">
        <v>458</v>
      </c>
      <c r="K143" s="38" t="s">
        <v>465</v>
      </c>
      <c r="L143" s="38" t="s">
        <v>466</v>
      </c>
      <c r="GX143" s="32"/>
    </row>
    <row r="144" spans="1:206" s="13" customFormat="1" ht="11.25">
      <c r="A144" s="29" t="s">
        <v>467</v>
      </c>
      <c r="B144" s="29"/>
      <c r="C144" s="29"/>
      <c r="D144" s="31">
        <f>A172</f>
        <v>28</v>
      </c>
      <c r="E144" s="30">
        <f>SUM(E145:E172)</f>
        <v>214.28800000000004</v>
      </c>
      <c r="F144" s="30">
        <f>SUM(F145:F172)</f>
        <v>41.92</v>
      </c>
      <c r="G144" s="31">
        <f>COUNTIF(G145:G172,"&gt;0")</f>
        <v>7</v>
      </c>
      <c r="H144" s="31">
        <f>COUNTIF(H145:H172,"&gt;0")</f>
        <v>1</v>
      </c>
      <c r="I144" s="32"/>
      <c r="J144" s="38"/>
      <c r="K144" s="38"/>
      <c r="L144" s="39" t="e">
        <f>#REF!</f>
        <v>#REF!</v>
      </c>
      <c r="GX144" s="29"/>
    </row>
    <row r="145" spans="1:12" s="13" customFormat="1" ht="56.25">
      <c r="A145" s="32">
        <v>1</v>
      </c>
      <c r="B145" s="32" t="s">
        <v>15</v>
      </c>
      <c r="C145" s="33" t="s">
        <v>468</v>
      </c>
      <c r="D145" s="33" t="s">
        <v>58</v>
      </c>
      <c r="E145" s="34">
        <v>9</v>
      </c>
      <c r="F145" s="34">
        <v>2.5</v>
      </c>
      <c r="G145" s="32" t="s">
        <v>18</v>
      </c>
      <c r="H145" s="35">
        <v>12</v>
      </c>
      <c r="I145" s="32" t="s">
        <v>469</v>
      </c>
      <c r="J145" s="38" t="s">
        <v>470</v>
      </c>
      <c r="K145" s="38" t="s">
        <v>471</v>
      </c>
      <c r="L145" s="38" t="s">
        <v>472</v>
      </c>
    </row>
    <row r="146" spans="1:12" s="13" customFormat="1" ht="56.25">
      <c r="A146" s="32">
        <v>2</v>
      </c>
      <c r="B146" s="32" t="s">
        <v>15</v>
      </c>
      <c r="C146" s="33" t="s">
        <v>473</v>
      </c>
      <c r="D146" s="33" t="s">
        <v>31</v>
      </c>
      <c r="E146" s="34">
        <v>9.4</v>
      </c>
      <c r="F146" s="34">
        <v>4.3</v>
      </c>
      <c r="G146" s="32" t="s">
        <v>18</v>
      </c>
      <c r="H146" s="35" t="s">
        <v>19</v>
      </c>
      <c r="I146" s="32" t="s">
        <v>469</v>
      </c>
      <c r="J146" s="38" t="s">
        <v>474</v>
      </c>
      <c r="K146" s="38" t="s">
        <v>471</v>
      </c>
      <c r="L146" s="38" t="s">
        <v>475</v>
      </c>
    </row>
    <row r="147" spans="1:12" s="13" customFormat="1" ht="22.5">
      <c r="A147" s="32">
        <v>3</v>
      </c>
      <c r="B147" s="32" t="s">
        <v>15</v>
      </c>
      <c r="C147" s="33" t="s">
        <v>476</v>
      </c>
      <c r="D147" s="33" t="s">
        <v>31</v>
      </c>
      <c r="E147" s="34">
        <v>3.78</v>
      </c>
      <c r="F147" s="34">
        <v>1.7</v>
      </c>
      <c r="G147" s="32" t="s">
        <v>18</v>
      </c>
      <c r="H147" s="35" t="s">
        <v>19</v>
      </c>
      <c r="I147" s="32" t="s">
        <v>477</v>
      </c>
      <c r="J147" s="38" t="s">
        <v>478</v>
      </c>
      <c r="K147" s="38" t="s">
        <v>471</v>
      </c>
      <c r="L147" s="38" t="s">
        <v>479</v>
      </c>
    </row>
    <row r="148" spans="1:12" s="13" customFormat="1" ht="45">
      <c r="A148" s="32">
        <v>4</v>
      </c>
      <c r="B148" s="32" t="s">
        <v>15</v>
      </c>
      <c r="C148" s="33" t="s">
        <v>480</v>
      </c>
      <c r="D148" s="33" t="s">
        <v>481</v>
      </c>
      <c r="E148" s="34">
        <v>14.18</v>
      </c>
      <c r="F148" s="34">
        <v>2.5</v>
      </c>
      <c r="G148" s="32" t="s">
        <v>18</v>
      </c>
      <c r="H148" s="35" t="s">
        <v>38</v>
      </c>
      <c r="I148" s="32" t="s">
        <v>469</v>
      </c>
      <c r="J148" s="38" t="s">
        <v>482</v>
      </c>
      <c r="K148" s="38" t="s">
        <v>483</v>
      </c>
      <c r="L148" s="38" t="s">
        <v>484</v>
      </c>
    </row>
    <row r="149" spans="1:12" s="13" customFormat="1" ht="22.5">
      <c r="A149" s="32">
        <v>5</v>
      </c>
      <c r="B149" s="32" t="s">
        <v>15</v>
      </c>
      <c r="C149" s="33" t="s">
        <v>485</v>
      </c>
      <c r="D149" s="33" t="s">
        <v>68</v>
      </c>
      <c r="E149" s="34">
        <v>0.63</v>
      </c>
      <c r="F149" s="34">
        <v>0.37</v>
      </c>
      <c r="G149" s="32" t="s">
        <v>18</v>
      </c>
      <c r="H149" s="35" t="s">
        <v>486</v>
      </c>
      <c r="I149" s="32" t="s">
        <v>487</v>
      </c>
      <c r="J149" s="38" t="s">
        <v>70</v>
      </c>
      <c r="K149" s="38" t="s">
        <v>488</v>
      </c>
      <c r="L149" s="38" t="s">
        <v>489</v>
      </c>
    </row>
    <row r="150" spans="1:12" s="13" customFormat="1" ht="33.75">
      <c r="A150" s="32">
        <v>6</v>
      </c>
      <c r="B150" s="32" t="s">
        <v>15</v>
      </c>
      <c r="C150" s="33" t="s">
        <v>490</v>
      </c>
      <c r="D150" s="33" t="s">
        <v>17</v>
      </c>
      <c r="E150" s="34">
        <v>6</v>
      </c>
      <c r="F150" s="34">
        <v>2.3</v>
      </c>
      <c r="G150" s="32" t="s">
        <v>18</v>
      </c>
      <c r="H150" s="35" t="s">
        <v>19</v>
      </c>
      <c r="I150" s="32" t="s">
        <v>469</v>
      </c>
      <c r="J150" s="38" t="s">
        <v>491</v>
      </c>
      <c r="K150" s="38" t="s">
        <v>492</v>
      </c>
      <c r="L150" s="38" t="s">
        <v>493</v>
      </c>
    </row>
    <row r="151" spans="1:12" s="13" customFormat="1" ht="22.5">
      <c r="A151" s="32">
        <v>7</v>
      </c>
      <c r="B151" s="32" t="s">
        <v>15</v>
      </c>
      <c r="C151" s="33" t="s">
        <v>494</v>
      </c>
      <c r="D151" s="33" t="s">
        <v>17</v>
      </c>
      <c r="E151" s="34">
        <v>23.7</v>
      </c>
      <c r="F151" s="34">
        <v>3</v>
      </c>
      <c r="G151" s="32" t="s">
        <v>18</v>
      </c>
      <c r="H151" s="35" t="s">
        <v>19</v>
      </c>
      <c r="I151" s="32" t="s">
        <v>469</v>
      </c>
      <c r="J151" s="38" t="s">
        <v>495</v>
      </c>
      <c r="K151" s="38" t="s">
        <v>496</v>
      </c>
      <c r="L151" s="38" t="s">
        <v>497</v>
      </c>
    </row>
    <row r="152" spans="1:12" s="13" customFormat="1" ht="22.5">
      <c r="A152" s="32">
        <v>8</v>
      </c>
      <c r="B152" s="32" t="s">
        <v>15</v>
      </c>
      <c r="C152" s="33" t="s">
        <v>498</v>
      </c>
      <c r="D152" s="33" t="s">
        <v>31</v>
      </c>
      <c r="E152" s="34">
        <v>5</v>
      </c>
      <c r="F152" s="34">
        <v>2</v>
      </c>
      <c r="G152" s="32" t="s">
        <v>18</v>
      </c>
      <c r="H152" s="35" t="s">
        <v>19</v>
      </c>
      <c r="I152" s="32" t="s">
        <v>469</v>
      </c>
      <c r="J152" s="38" t="s">
        <v>499</v>
      </c>
      <c r="K152" s="38" t="s">
        <v>500</v>
      </c>
      <c r="L152" s="38" t="s">
        <v>501</v>
      </c>
    </row>
    <row r="153" spans="1:12" s="13" customFormat="1" ht="33.75">
      <c r="A153" s="32">
        <v>9</v>
      </c>
      <c r="B153" s="32" t="s">
        <v>15</v>
      </c>
      <c r="C153" s="33" t="s">
        <v>502</v>
      </c>
      <c r="D153" s="33" t="s">
        <v>17</v>
      </c>
      <c r="E153" s="34">
        <v>17.4</v>
      </c>
      <c r="F153" s="34">
        <v>3.5</v>
      </c>
      <c r="G153" s="32" t="s">
        <v>18</v>
      </c>
      <c r="H153" s="35" t="s">
        <v>19</v>
      </c>
      <c r="I153" s="32" t="s">
        <v>469</v>
      </c>
      <c r="J153" s="38" t="s">
        <v>503</v>
      </c>
      <c r="K153" s="38" t="s">
        <v>504</v>
      </c>
      <c r="L153" s="38" t="s">
        <v>505</v>
      </c>
    </row>
    <row r="154" spans="1:12" s="13" customFormat="1" ht="56.25">
      <c r="A154" s="32">
        <v>10</v>
      </c>
      <c r="B154" s="32" t="s">
        <v>15</v>
      </c>
      <c r="C154" s="33" t="s">
        <v>506</v>
      </c>
      <c r="D154" s="33" t="s">
        <v>507</v>
      </c>
      <c r="E154" s="34">
        <v>16</v>
      </c>
      <c r="F154" s="34">
        <v>3</v>
      </c>
      <c r="G154" s="32" t="s">
        <v>18</v>
      </c>
      <c r="H154" s="35" t="s">
        <v>38</v>
      </c>
      <c r="I154" s="32" t="s">
        <v>469</v>
      </c>
      <c r="J154" s="38" t="s">
        <v>508</v>
      </c>
      <c r="K154" s="38" t="s">
        <v>509</v>
      </c>
      <c r="L154" s="38" t="s">
        <v>510</v>
      </c>
    </row>
    <row r="155" spans="1:12" s="13" customFormat="1" ht="33.75">
      <c r="A155" s="32">
        <v>11</v>
      </c>
      <c r="B155" s="32" t="s">
        <v>15</v>
      </c>
      <c r="C155" s="33" t="s">
        <v>511</v>
      </c>
      <c r="D155" s="33" t="s">
        <v>31</v>
      </c>
      <c r="E155" s="34">
        <v>1.93</v>
      </c>
      <c r="F155" s="34">
        <v>0.6</v>
      </c>
      <c r="G155" s="32" t="s">
        <v>18</v>
      </c>
      <c r="H155" s="35" t="s">
        <v>19</v>
      </c>
      <c r="I155" s="32" t="s">
        <v>469</v>
      </c>
      <c r="J155" s="38" t="s">
        <v>229</v>
      </c>
      <c r="K155" s="38" t="s">
        <v>512</v>
      </c>
      <c r="L155" s="38" t="s">
        <v>513</v>
      </c>
    </row>
    <row r="156" spans="1:12" s="13" customFormat="1" ht="22.5">
      <c r="A156" s="32">
        <v>12</v>
      </c>
      <c r="B156" s="32" t="s">
        <v>15</v>
      </c>
      <c r="C156" s="33" t="s">
        <v>514</v>
      </c>
      <c r="D156" s="33" t="s">
        <v>202</v>
      </c>
      <c r="E156" s="34">
        <v>9.7</v>
      </c>
      <c r="F156" s="34">
        <v>1.3</v>
      </c>
      <c r="G156" s="32" t="s">
        <v>18</v>
      </c>
      <c r="H156" s="35" t="s">
        <v>38</v>
      </c>
      <c r="I156" s="32" t="s">
        <v>469</v>
      </c>
      <c r="J156" s="38" t="s">
        <v>515</v>
      </c>
      <c r="K156" s="38" t="s">
        <v>471</v>
      </c>
      <c r="L156" s="38" t="s">
        <v>516</v>
      </c>
    </row>
    <row r="157" spans="1:12" s="13" customFormat="1" ht="33.75">
      <c r="A157" s="32">
        <v>13</v>
      </c>
      <c r="B157" s="32" t="s">
        <v>85</v>
      </c>
      <c r="C157" s="33" t="s">
        <v>517</v>
      </c>
      <c r="D157" s="33" t="s">
        <v>87</v>
      </c>
      <c r="E157" s="34">
        <v>1.4</v>
      </c>
      <c r="F157" s="34">
        <v>0.55</v>
      </c>
      <c r="G157" s="35">
        <v>6</v>
      </c>
      <c r="H157" s="35" t="s">
        <v>19</v>
      </c>
      <c r="I157" s="32" t="s">
        <v>469</v>
      </c>
      <c r="J157" s="38" t="s">
        <v>518</v>
      </c>
      <c r="K157" s="38" t="s">
        <v>519</v>
      </c>
      <c r="L157" s="38" t="s">
        <v>520</v>
      </c>
    </row>
    <row r="158" spans="1:206" s="13" customFormat="1" ht="45">
      <c r="A158" s="32">
        <v>14</v>
      </c>
      <c r="B158" s="32" t="s">
        <v>85</v>
      </c>
      <c r="C158" s="33" t="s">
        <v>521</v>
      </c>
      <c r="D158" s="33" t="s">
        <v>87</v>
      </c>
      <c r="E158" s="34">
        <v>1.33</v>
      </c>
      <c r="F158" s="34">
        <v>0.5</v>
      </c>
      <c r="G158" s="35">
        <v>12</v>
      </c>
      <c r="H158" s="32" t="s">
        <v>19</v>
      </c>
      <c r="I158" s="32" t="s">
        <v>469</v>
      </c>
      <c r="J158" s="38" t="s">
        <v>518</v>
      </c>
      <c r="K158" s="38" t="s">
        <v>522</v>
      </c>
      <c r="L158" s="38" t="s">
        <v>523</v>
      </c>
      <c r="GX158" s="32"/>
    </row>
    <row r="159" spans="1:206" s="13" customFormat="1" ht="22.5">
      <c r="A159" s="32">
        <v>15</v>
      </c>
      <c r="B159" s="32" t="s">
        <v>85</v>
      </c>
      <c r="C159" s="33" t="s">
        <v>524</v>
      </c>
      <c r="D159" s="33" t="s">
        <v>87</v>
      </c>
      <c r="E159" s="34">
        <v>1</v>
      </c>
      <c r="F159" s="34">
        <v>0.5</v>
      </c>
      <c r="G159" s="35">
        <v>3</v>
      </c>
      <c r="H159" s="32" t="s">
        <v>19</v>
      </c>
      <c r="I159" s="32" t="s">
        <v>469</v>
      </c>
      <c r="J159" s="38" t="s">
        <v>229</v>
      </c>
      <c r="K159" s="38" t="s">
        <v>525</v>
      </c>
      <c r="L159" s="38" t="s">
        <v>526</v>
      </c>
      <c r="GX159" s="32"/>
    </row>
    <row r="160" spans="1:206" s="13" customFormat="1" ht="67.5">
      <c r="A160" s="32">
        <v>16</v>
      </c>
      <c r="B160" s="32" t="s">
        <v>85</v>
      </c>
      <c r="C160" s="33" t="s">
        <v>527</v>
      </c>
      <c r="D160" s="33" t="s">
        <v>372</v>
      </c>
      <c r="E160" s="34">
        <v>2.22</v>
      </c>
      <c r="F160" s="34">
        <v>1.8</v>
      </c>
      <c r="G160" s="35">
        <v>10</v>
      </c>
      <c r="H160" s="32" t="s">
        <v>19</v>
      </c>
      <c r="I160" s="32" t="s">
        <v>528</v>
      </c>
      <c r="J160" s="38" t="s">
        <v>529</v>
      </c>
      <c r="K160" s="38" t="s">
        <v>530</v>
      </c>
      <c r="L160" s="38" t="s">
        <v>531</v>
      </c>
      <c r="GX160" s="32"/>
    </row>
    <row r="161" spans="1:206" s="13" customFormat="1" ht="22.5">
      <c r="A161" s="32">
        <v>17</v>
      </c>
      <c r="B161" s="32" t="s">
        <v>85</v>
      </c>
      <c r="C161" s="33" t="s">
        <v>532</v>
      </c>
      <c r="D161" s="33" t="s">
        <v>87</v>
      </c>
      <c r="E161" s="34">
        <v>2</v>
      </c>
      <c r="F161" s="34">
        <v>1.5</v>
      </c>
      <c r="G161" s="35">
        <v>10</v>
      </c>
      <c r="H161" s="32" t="s">
        <v>19</v>
      </c>
      <c r="I161" s="32" t="s">
        <v>528</v>
      </c>
      <c r="J161" s="38" t="s">
        <v>533</v>
      </c>
      <c r="K161" s="38" t="s">
        <v>534</v>
      </c>
      <c r="L161" s="38" t="s">
        <v>535</v>
      </c>
      <c r="GX161" s="32"/>
    </row>
    <row r="162" spans="1:206" s="13" customFormat="1" ht="22.5">
      <c r="A162" s="32">
        <v>18</v>
      </c>
      <c r="B162" s="32" t="s">
        <v>85</v>
      </c>
      <c r="C162" s="33" t="s">
        <v>536</v>
      </c>
      <c r="D162" s="33" t="s">
        <v>357</v>
      </c>
      <c r="E162" s="34">
        <v>16.28</v>
      </c>
      <c r="F162" s="34">
        <v>4</v>
      </c>
      <c r="G162" s="35">
        <v>12</v>
      </c>
      <c r="H162" s="32" t="s">
        <v>38</v>
      </c>
      <c r="I162" s="32" t="s">
        <v>469</v>
      </c>
      <c r="J162" s="38" t="s">
        <v>537</v>
      </c>
      <c r="K162" s="38" t="s">
        <v>496</v>
      </c>
      <c r="L162" s="38" t="s">
        <v>538</v>
      </c>
      <c r="GX162" s="32"/>
    </row>
    <row r="163" spans="1:206" s="13" customFormat="1" ht="22.5">
      <c r="A163" s="32">
        <v>19</v>
      </c>
      <c r="B163" s="32" t="s">
        <v>85</v>
      </c>
      <c r="C163" s="33" t="s">
        <v>539</v>
      </c>
      <c r="D163" s="33" t="s">
        <v>357</v>
      </c>
      <c r="E163" s="34">
        <v>22.9</v>
      </c>
      <c r="F163" s="34">
        <v>6</v>
      </c>
      <c r="G163" s="35">
        <v>12</v>
      </c>
      <c r="H163" s="32" t="s">
        <v>38</v>
      </c>
      <c r="I163" s="32" t="s">
        <v>469</v>
      </c>
      <c r="J163" s="38" t="s">
        <v>537</v>
      </c>
      <c r="K163" s="38" t="s">
        <v>496</v>
      </c>
      <c r="L163" s="38" t="s">
        <v>540</v>
      </c>
      <c r="GX163" s="32"/>
    </row>
    <row r="164" spans="1:206" s="13" customFormat="1" ht="22.5">
      <c r="A164" s="32">
        <v>20</v>
      </c>
      <c r="B164" s="32" t="s">
        <v>97</v>
      </c>
      <c r="C164" s="33" t="s">
        <v>541</v>
      </c>
      <c r="D164" s="33"/>
      <c r="E164" s="34">
        <v>3</v>
      </c>
      <c r="F164" s="34"/>
      <c r="G164" s="35"/>
      <c r="H164" s="32"/>
      <c r="I164" s="32" t="s">
        <v>469</v>
      </c>
      <c r="J164" s="38" t="s">
        <v>542</v>
      </c>
      <c r="K164" s="38" t="s">
        <v>500</v>
      </c>
      <c r="L164" s="38" t="s">
        <v>543</v>
      </c>
      <c r="GX164" s="32"/>
    </row>
    <row r="165" spans="1:206" s="13" customFormat="1" ht="78.75">
      <c r="A165" s="32">
        <v>21</v>
      </c>
      <c r="B165" s="32" t="s">
        <v>97</v>
      </c>
      <c r="C165" s="33" t="s">
        <v>544</v>
      </c>
      <c r="D165" s="33"/>
      <c r="E165" s="34">
        <v>11</v>
      </c>
      <c r="F165" s="34"/>
      <c r="G165" s="35"/>
      <c r="H165" s="32"/>
      <c r="I165" s="32" t="s">
        <v>469</v>
      </c>
      <c r="J165" s="38" t="s">
        <v>545</v>
      </c>
      <c r="K165" s="38" t="s">
        <v>500</v>
      </c>
      <c r="L165" s="38" t="s">
        <v>546</v>
      </c>
      <c r="GX165" s="32"/>
    </row>
    <row r="166" spans="1:206" s="13" customFormat="1" ht="22.5">
      <c r="A166" s="32">
        <v>22</v>
      </c>
      <c r="B166" s="32" t="s">
        <v>97</v>
      </c>
      <c r="C166" s="33" t="s">
        <v>547</v>
      </c>
      <c r="D166" s="33"/>
      <c r="E166" s="34">
        <v>0.25</v>
      </c>
      <c r="F166" s="34"/>
      <c r="G166" s="35"/>
      <c r="H166" s="32"/>
      <c r="I166" s="32" t="s">
        <v>469</v>
      </c>
      <c r="J166" s="38" t="s">
        <v>100</v>
      </c>
      <c r="K166" s="38" t="s">
        <v>548</v>
      </c>
      <c r="L166" s="38" t="s">
        <v>549</v>
      </c>
      <c r="GX166" s="32"/>
    </row>
    <row r="167" spans="1:206" s="13" customFormat="1" ht="146.25">
      <c r="A167" s="32">
        <v>23</v>
      </c>
      <c r="B167" s="32" t="s">
        <v>97</v>
      </c>
      <c r="C167" s="33" t="s">
        <v>550</v>
      </c>
      <c r="D167" s="33"/>
      <c r="E167" s="34">
        <v>25</v>
      </c>
      <c r="F167" s="34"/>
      <c r="G167" s="35"/>
      <c r="H167" s="32"/>
      <c r="I167" s="32" t="s">
        <v>469</v>
      </c>
      <c r="J167" s="38" t="s">
        <v>551</v>
      </c>
      <c r="K167" s="38" t="s">
        <v>552</v>
      </c>
      <c r="L167" s="38" t="s">
        <v>553</v>
      </c>
      <c r="GX167" s="32"/>
    </row>
    <row r="168" spans="1:206" s="13" customFormat="1" ht="22.5">
      <c r="A168" s="32">
        <v>24</v>
      </c>
      <c r="B168" s="32" t="s">
        <v>97</v>
      </c>
      <c r="C168" s="33" t="s">
        <v>554</v>
      </c>
      <c r="D168" s="33"/>
      <c r="E168" s="34">
        <v>5.77</v>
      </c>
      <c r="F168" s="34"/>
      <c r="G168" s="35"/>
      <c r="H168" s="32"/>
      <c r="I168" s="32" t="s">
        <v>469</v>
      </c>
      <c r="J168" s="38" t="s">
        <v>100</v>
      </c>
      <c r="K168" s="38" t="s">
        <v>471</v>
      </c>
      <c r="L168" s="38" t="s">
        <v>555</v>
      </c>
      <c r="GX168" s="32"/>
    </row>
    <row r="169" spans="1:206" s="13" customFormat="1" ht="78.75">
      <c r="A169" s="32">
        <v>25</v>
      </c>
      <c r="B169" s="32" t="s">
        <v>97</v>
      </c>
      <c r="C169" s="33" t="s">
        <v>556</v>
      </c>
      <c r="D169" s="33"/>
      <c r="E169" s="34">
        <v>1.288</v>
      </c>
      <c r="F169" s="34"/>
      <c r="G169" s="35"/>
      <c r="H169" s="32"/>
      <c r="I169" s="32" t="s">
        <v>469</v>
      </c>
      <c r="J169" s="38" t="s">
        <v>100</v>
      </c>
      <c r="K169" s="38" t="s">
        <v>471</v>
      </c>
      <c r="L169" s="38" t="s">
        <v>557</v>
      </c>
      <c r="GX169" s="32"/>
    </row>
    <row r="170" spans="1:206" s="13" customFormat="1" ht="90">
      <c r="A170" s="32">
        <v>26</v>
      </c>
      <c r="B170" s="32" t="s">
        <v>97</v>
      </c>
      <c r="C170" s="33" t="s">
        <v>558</v>
      </c>
      <c r="D170" s="33"/>
      <c r="E170" s="34">
        <v>2.88</v>
      </c>
      <c r="F170" s="34"/>
      <c r="G170" s="35"/>
      <c r="H170" s="32"/>
      <c r="I170" s="32" t="s">
        <v>469</v>
      </c>
      <c r="J170" s="38" t="s">
        <v>100</v>
      </c>
      <c r="K170" s="38" t="s">
        <v>471</v>
      </c>
      <c r="L170" s="38" t="s">
        <v>559</v>
      </c>
      <c r="GX170" s="32"/>
    </row>
    <row r="171" spans="1:206" s="13" customFormat="1" ht="78.75">
      <c r="A171" s="32">
        <v>27</v>
      </c>
      <c r="B171" s="32" t="s">
        <v>97</v>
      </c>
      <c r="C171" s="33" t="s">
        <v>560</v>
      </c>
      <c r="D171" s="33"/>
      <c r="E171" s="34">
        <v>1.13</v>
      </c>
      <c r="F171" s="34"/>
      <c r="G171" s="35"/>
      <c r="H171" s="32"/>
      <c r="I171" s="32" t="s">
        <v>469</v>
      </c>
      <c r="J171" s="38" t="s">
        <v>100</v>
      </c>
      <c r="K171" s="38" t="s">
        <v>471</v>
      </c>
      <c r="L171" s="38" t="s">
        <v>561</v>
      </c>
      <c r="GX171" s="32"/>
    </row>
    <row r="172" spans="1:206" s="13" customFormat="1" ht="56.25">
      <c r="A172" s="32">
        <v>28</v>
      </c>
      <c r="B172" s="32" t="s">
        <v>97</v>
      </c>
      <c r="C172" s="33" t="s">
        <v>562</v>
      </c>
      <c r="D172" s="33"/>
      <c r="E172" s="34">
        <v>0.12</v>
      </c>
      <c r="F172" s="34"/>
      <c r="G172" s="35"/>
      <c r="H172" s="32"/>
      <c r="I172" s="32" t="s">
        <v>469</v>
      </c>
      <c r="J172" s="38" t="s">
        <v>100</v>
      </c>
      <c r="K172" s="38" t="s">
        <v>471</v>
      </c>
      <c r="L172" s="38" t="s">
        <v>563</v>
      </c>
      <c r="GX172" s="32"/>
    </row>
    <row r="173" spans="1:206" s="13" customFormat="1" ht="11.25">
      <c r="A173" s="29" t="s">
        <v>564</v>
      </c>
      <c r="B173" s="29"/>
      <c r="C173" s="29"/>
      <c r="D173" s="31">
        <f>A176</f>
        <v>3</v>
      </c>
      <c r="E173" s="30">
        <f>SUM(E174:E176)</f>
        <v>23</v>
      </c>
      <c r="F173" s="30">
        <f>SUM(F174:F176)</f>
        <v>1.9999999999999998</v>
      </c>
      <c r="G173" s="31">
        <f>COUNTIF(G174:G176,"&gt;0")</f>
        <v>1</v>
      </c>
      <c r="H173" s="31">
        <f>COUNTIF(H174:H176,"&gt;0")</f>
        <v>1</v>
      </c>
      <c r="I173" s="32"/>
      <c r="J173" s="38"/>
      <c r="K173" s="38"/>
      <c r="L173" s="39" t="e">
        <f>#REF!</f>
        <v>#REF!</v>
      </c>
      <c r="GX173" s="29"/>
    </row>
    <row r="174" spans="1:12" s="13" customFormat="1" ht="45">
      <c r="A174" s="32">
        <v>1</v>
      </c>
      <c r="B174" s="32" t="s">
        <v>15</v>
      </c>
      <c r="C174" s="33" t="s">
        <v>565</v>
      </c>
      <c r="D174" s="33" t="s">
        <v>31</v>
      </c>
      <c r="E174" s="34">
        <v>7.8</v>
      </c>
      <c r="F174" s="34">
        <v>1.2</v>
      </c>
      <c r="G174" s="32" t="s">
        <v>18</v>
      </c>
      <c r="H174" s="35" t="s">
        <v>19</v>
      </c>
      <c r="I174" s="32" t="s">
        <v>566</v>
      </c>
      <c r="J174" s="38" t="s">
        <v>567</v>
      </c>
      <c r="K174" s="38" t="s">
        <v>568</v>
      </c>
      <c r="L174" s="38" t="s">
        <v>569</v>
      </c>
    </row>
    <row r="175" spans="1:12" s="13" customFormat="1" ht="33.75">
      <c r="A175" s="32">
        <v>2</v>
      </c>
      <c r="B175" s="32" t="s">
        <v>15</v>
      </c>
      <c r="C175" s="33" t="s">
        <v>570</v>
      </c>
      <c r="D175" s="33" t="s">
        <v>31</v>
      </c>
      <c r="E175" s="34">
        <v>15</v>
      </c>
      <c r="F175" s="34">
        <v>0.6</v>
      </c>
      <c r="G175" s="32" t="s">
        <v>18</v>
      </c>
      <c r="H175" s="35" t="s">
        <v>19</v>
      </c>
      <c r="I175" s="32" t="s">
        <v>566</v>
      </c>
      <c r="J175" s="38" t="s">
        <v>571</v>
      </c>
      <c r="K175" s="38" t="s">
        <v>572</v>
      </c>
      <c r="L175" s="38" t="s">
        <v>573</v>
      </c>
    </row>
    <row r="176" spans="1:206" s="13" customFormat="1" ht="33.75">
      <c r="A176" s="32">
        <v>3</v>
      </c>
      <c r="B176" s="32" t="s">
        <v>85</v>
      </c>
      <c r="C176" s="33" t="s">
        <v>574</v>
      </c>
      <c r="D176" s="33" t="s">
        <v>91</v>
      </c>
      <c r="E176" s="34">
        <v>0.2</v>
      </c>
      <c r="F176" s="34">
        <v>0.2</v>
      </c>
      <c r="G176" s="35">
        <v>6</v>
      </c>
      <c r="H176" s="35">
        <v>12</v>
      </c>
      <c r="I176" s="32" t="s">
        <v>566</v>
      </c>
      <c r="J176" s="38" t="s">
        <v>575</v>
      </c>
      <c r="K176" s="38" t="s">
        <v>576</v>
      </c>
      <c r="L176" s="38" t="s">
        <v>577</v>
      </c>
      <c r="GX176" s="32"/>
    </row>
    <row r="177" spans="1:206" s="13" customFormat="1" ht="11.25">
      <c r="A177" s="29" t="s">
        <v>578</v>
      </c>
      <c r="B177" s="29"/>
      <c r="C177" s="29"/>
      <c r="D177" s="31">
        <f>A185</f>
        <v>8</v>
      </c>
      <c r="E177" s="30">
        <f>SUM(E178:E185)</f>
        <v>43.50999999999999</v>
      </c>
      <c r="F177" s="30">
        <f>SUM(F178:F185)</f>
        <v>4.889999999999999</v>
      </c>
      <c r="G177" s="31">
        <f>COUNTIF(G178:G185,"&gt;0")</f>
        <v>4</v>
      </c>
      <c r="H177" s="31">
        <f>COUNTIF(H178:H185,"&gt;0")</f>
        <v>2</v>
      </c>
      <c r="I177" s="32"/>
      <c r="J177" s="38"/>
      <c r="K177" s="38"/>
      <c r="L177" s="39" t="e">
        <f>#REF!</f>
        <v>#REF!</v>
      </c>
      <c r="GX177" s="29"/>
    </row>
    <row r="178" spans="1:12" s="13" customFormat="1" ht="67.5">
      <c r="A178" s="32">
        <v>1</v>
      </c>
      <c r="B178" s="32" t="s">
        <v>15</v>
      </c>
      <c r="C178" s="33" t="s">
        <v>579</v>
      </c>
      <c r="D178" s="33" t="s">
        <v>44</v>
      </c>
      <c r="E178" s="34">
        <v>17.03</v>
      </c>
      <c r="F178" s="34">
        <v>1.74</v>
      </c>
      <c r="G178" s="32" t="s">
        <v>18</v>
      </c>
      <c r="H178" s="35">
        <v>7</v>
      </c>
      <c r="I178" s="32" t="s">
        <v>580</v>
      </c>
      <c r="J178" s="38" t="s">
        <v>581</v>
      </c>
      <c r="K178" s="38" t="s">
        <v>582</v>
      </c>
      <c r="L178" s="38" t="s">
        <v>583</v>
      </c>
    </row>
    <row r="179" spans="1:12" s="13" customFormat="1" ht="67.5">
      <c r="A179" s="32">
        <v>2</v>
      </c>
      <c r="B179" s="32" t="s">
        <v>15</v>
      </c>
      <c r="C179" s="33" t="s">
        <v>584</v>
      </c>
      <c r="D179" s="33" t="s">
        <v>134</v>
      </c>
      <c r="E179" s="34">
        <v>11.04</v>
      </c>
      <c r="F179" s="34">
        <v>1.1</v>
      </c>
      <c r="G179" s="32" t="s">
        <v>18</v>
      </c>
      <c r="H179" s="35" t="s">
        <v>19</v>
      </c>
      <c r="I179" s="32" t="s">
        <v>580</v>
      </c>
      <c r="J179" s="38" t="s">
        <v>491</v>
      </c>
      <c r="K179" s="38" t="s">
        <v>585</v>
      </c>
      <c r="L179" s="38" t="s">
        <v>586</v>
      </c>
    </row>
    <row r="180" spans="1:12" s="13" customFormat="1" ht="45">
      <c r="A180" s="32">
        <v>3</v>
      </c>
      <c r="B180" s="32" t="s">
        <v>15</v>
      </c>
      <c r="C180" s="33" t="s">
        <v>587</v>
      </c>
      <c r="D180" s="33" t="s">
        <v>134</v>
      </c>
      <c r="E180" s="34">
        <v>5.11</v>
      </c>
      <c r="F180" s="34">
        <v>0.45</v>
      </c>
      <c r="G180" s="32" t="s">
        <v>18</v>
      </c>
      <c r="H180" s="35" t="s">
        <v>19</v>
      </c>
      <c r="I180" s="32" t="s">
        <v>580</v>
      </c>
      <c r="J180" s="38" t="s">
        <v>588</v>
      </c>
      <c r="K180" s="38" t="s">
        <v>582</v>
      </c>
      <c r="L180" s="38" t="s">
        <v>589</v>
      </c>
    </row>
    <row r="181" spans="1:12" s="13" customFormat="1" ht="45">
      <c r="A181" s="32">
        <v>4</v>
      </c>
      <c r="B181" s="32" t="s">
        <v>15</v>
      </c>
      <c r="C181" s="33" t="s">
        <v>590</v>
      </c>
      <c r="D181" s="33" t="s">
        <v>44</v>
      </c>
      <c r="E181" s="34">
        <v>5.33</v>
      </c>
      <c r="F181" s="34">
        <v>0.8</v>
      </c>
      <c r="G181" s="32" t="s">
        <v>18</v>
      </c>
      <c r="H181" s="35">
        <v>11</v>
      </c>
      <c r="I181" s="32" t="s">
        <v>591</v>
      </c>
      <c r="J181" s="38" t="s">
        <v>592</v>
      </c>
      <c r="K181" s="38" t="s">
        <v>593</v>
      </c>
      <c r="L181" s="38" t="s">
        <v>594</v>
      </c>
    </row>
    <row r="182" spans="1:206" s="13" customFormat="1" ht="45">
      <c r="A182" s="32">
        <v>5</v>
      </c>
      <c r="B182" s="32" t="s">
        <v>85</v>
      </c>
      <c r="C182" s="33" t="s">
        <v>595</v>
      </c>
      <c r="D182" s="33" t="s">
        <v>87</v>
      </c>
      <c r="E182" s="34">
        <v>0.74</v>
      </c>
      <c r="F182" s="34">
        <v>0.1</v>
      </c>
      <c r="G182" s="35">
        <v>10</v>
      </c>
      <c r="H182" s="32" t="s">
        <v>19</v>
      </c>
      <c r="I182" s="32" t="s">
        <v>580</v>
      </c>
      <c r="J182" s="38" t="s">
        <v>88</v>
      </c>
      <c r="K182" s="38" t="s">
        <v>69</v>
      </c>
      <c r="L182" s="38" t="s">
        <v>596</v>
      </c>
      <c r="GX182" s="32"/>
    </row>
    <row r="183" spans="1:206" s="13" customFormat="1" ht="45">
      <c r="A183" s="32">
        <v>6</v>
      </c>
      <c r="B183" s="32" t="s">
        <v>85</v>
      </c>
      <c r="C183" s="33" t="s">
        <v>597</v>
      </c>
      <c r="D183" s="33" t="s">
        <v>87</v>
      </c>
      <c r="E183" s="34">
        <v>1.73</v>
      </c>
      <c r="F183" s="34">
        <v>0.1</v>
      </c>
      <c r="G183" s="35">
        <v>10</v>
      </c>
      <c r="H183" s="32" t="s">
        <v>19</v>
      </c>
      <c r="I183" s="32" t="s">
        <v>580</v>
      </c>
      <c r="J183" s="38" t="s">
        <v>88</v>
      </c>
      <c r="K183" s="38" t="s">
        <v>580</v>
      </c>
      <c r="L183" s="38" t="s">
        <v>598</v>
      </c>
      <c r="GX183" s="32"/>
    </row>
    <row r="184" spans="1:206" s="13" customFormat="1" ht="112.5">
      <c r="A184" s="32">
        <v>7</v>
      </c>
      <c r="B184" s="32" t="s">
        <v>85</v>
      </c>
      <c r="C184" s="33" t="s">
        <v>599</v>
      </c>
      <c r="D184" s="33" t="s">
        <v>87</v>
      </c>
      <c r="E184" s="34">
        <v>1.3</v>
      </c>
      <c r="F184" s="34">
        <v>0.5</v>
      </c>
      <c r="G184" s="35">
        <v>9</v>
      </c>
      <c r="H184" s="35" t="s">
        <v>19</v>
      </c>
      <c r="I184" s="32" t="s">
        <v>580</v>
      </c>
      <c r="J184" s="38" t="s">
        <v>70</v>
      </c>
      <c r="K184" s="38" t="s">
        <v>580</v>
      </c>
      <c r="L184" s="38" t="s">
        <v>600</v>
      </c>
      <c r="GX184" s="32"/>
    </row>
    <row r="185" spans="1:206" s="13" customFormat="1" ht="78.75">
      <c r="A185" s="32">
        <v>8</v>
      </c>
      <c r="B185" s="32" t="s">
        <v>85</v>
      </c>
      <c r="C185" s="33" t="s">
        <v>601</v>
      </c>
      <c r="D185" s="33" t="s">
        <v>87</v>
      </c>
      <c r="E185" s="34">
        <v>1.23</v>
      </c>
      <c r="F185" s="34">
        <v>0.1</v>
      </c>
      <c r="G185" s="35">
        <v>10</v>
      </c>
      <c r="H185" s="35" t="s">
        <v>19</v>
      </c>
      <c r="I185" s="32" t="s">
        <v>580</v>
      </c>
      <c r="J185" s="38" t="s">
        <v>70</v>
      </c>
      <c r="K185" s="38" t="s">
        <v>580</v>
      </c>
      <c r="L185" s="38" t="s">
        <v>602</v>
      </c>
      <c r="GX185" s="32"/>
    </row>
    <row r="186" spans="1:206" s="13" customFormat="1" ht="11.25">
      <c r="A186" s="29" t="s">
        <v>603</v>
      </c>
      <c r="B186" s="29"/>
      <c r="C186" s="29"/>
      <c r="D186" s="31">
        <f>A189</f>
        <v>3</v>
      </c>
      <c r="E186" s="30">
        <f>SUM(E187:E189)</f>
        <v>19.54</v>
      </c>
      <c r="F186" s="30">
        <f>SUM(F187:F189)</f>
        <v>5.1000000000000005</v>
      </c>
      <c r="G186" s="31">
        <f>COUNTIF(G187:G189,"&gt;0")</f>
        <v>0</v>
      </c>
      <c r="H186" s="31">
        <f>COUNTIF(H187:H189,"&gt;0")</f>
        <v>1</v>
      </c>
      <c r="I186" s="32"/>
      <c r="J186" s="38"/>
      <c r="K186" s="38"/>
      <c r="L186" s="39" t="e">
        <f>#REF!</f>
        <v>#REF!</v>
      </c>
      <c r="GX186" s="29"/>
    </row>
    <row r="187" spans="1:12" s="13" customFormat="1" ht="56.25">
      <c r="A187" s="32">
        <v>1</v>
      </c>
      <c r="B187" s="32" t="s">
        <v>15</v>
      </c>
      <c r="C187" s="33" t="s">
        <v>604</v>
      </c>
      <c r="D187" s="33" t="s">
        <v>605</v>
      </c>
      <c r="E187" s="34">
        <v>12.8</v>
      </c>
      <c r="F187" s="34">
        <v>2.7</v>
      </c>
      <c r="G187" s="32" t="s">
        <v>18</v>
      </c>
      <c r="H187" s="35">
        <v>12</v>
      </c>
      <c r="I187" s="32" t="s">
        <v>606</v>
      </c>
      <c r="J187" s="38" t="s">
        <v>45</v>
      </c>
      <c r="K187" s="38" t="s">
        <v>607</v>
      </c>
      <c r="L187" s="38" t="s">
        <v>608</v>
      </c>
    </row>
    <row r="188" spans="1:12" s="13" customFormat="1" ht="33.75">
      <c r="A188" s="32">
        <v>2</v>
      </c>
      <c r="B188" s="32" t="s">
        <v>15</v>
      </c>
      <c r="C188" s="33" t="s">
        <v>609</v>
      </c>
      <c r="D188" s="33" t="s">
        <v>31</v>
      </c>
      <c r="E188" s="34">
        <v>1.88</v>
      </c>
      <c r="F188" s="34">
        <v>0.6</v>
      </c>
      <c r="G188" s="32" t="s">
        <v>18</v>
      </c>
      <c r="H188" s="35" t="s">
        <v>19</v>
      </c>
      <c r="I188" s="32" t="s">
        <v>610</v>
      </c>
      <c r="J188" s="38" t="s">
        <v>611</v>
      </c>
      <c r="K188" s="38" t="s">
        <v>607</v>
      </c>
      <c r="L188" s="38" t="s">
        <v>612</v>
      </c>
    </row>
    <row r="189" spans="1:12" s="13" customFormat="1" ht="78.75">
      <c r="A189" s="32">
        <v>3</v>
      </c>
      <c r="B189" s="32" t="s">
        <v>15</v>
      </c>
      <c r="C189" s="33" t="s">
        <v>613</v>
      </c>
      <c r="D189" s="33" t="s">
        <v>31</v>
      </c>
      <c r="E189" s="34">
        <v>4.86</v>
      </c>
      <c r="F189" s="34">
        <v>1.8</v>
      </c>
      <c r="G189" s="32" t="s">
        <v>18</v>
      </c>
      <c r="H189" s="35" t="s">
        <v>19</v>
      </c>
      <c r="I189" s="32" t="s">
        <v>614</v>
      </c>
      <c r="J189" s="38" t="s">
        <v>615</v>
      </c>
      <c r="K189" s="38" t="s">
        <v>607</v>
      </c>
      <c r="L189" s="38" t="s">
        <v>616</v>
      </c>
    </row>
    <row r="190" spans="1:206" s="13" customFormat="1" ht="11.25">
      <c r="A190" s="29" t="s">
        <v>617</v>
      </c>
      <c r="B190" s="29"/>
      <c r="C190" s="29"/>
      <c r="D190" s="31">
        <f>A196</f>
        <v>6</v>
      </c>
      <c r="E190" s="30">
        <f>SUM(E191:E196)</f>
        <v>70.81</v>
      </c>
      <c r="F190" s="30">
        <f>SUM(F191:F196)</f>
        <v>23.42</v>
      </c>
      <c r="G190" s="31">
        <f>COUNTIF(G191:G196,"&gt;0")</f>
        <v>4</v>
      </c>
      <c r="H190" s="31">
        <f>COUNTIF(H191:H196,"&gt;0")</f>
        <v>1</v>
      </c>
      <c r="I190" s="32"/>
      <c r="J190" s="38"/>
      <c r="K190" s="38"/>
      <c r="L190" s="39" t="e">
        <f>#REF!</f>
        <v>#REF!</v>
      </c>
      <c r="GX190" s="29"/>
    </row>
    <row r="191" spans="1:12" s="13" customFormat="1" ht="45">
      <c r="A191" s="32">
        <v>1</v>
      </c>
      <c r="B191" s="32" t="s">
        <v>15</v>
      </c>
      <c r="C191" s="33" t="s">
        <v>618</v>
      </c>
      <c r="D191" s="33" t="s">
        <v>17</v>
      </c>
      <c r="E191" s="34">
        <v>23.27</v>
      </c>
      <c r="F191" s="34">
        <v>3</v>
      </c>
      <c r="G191" s="32" t="s">
        <v>18</v>
      </c>
      <c r="H191" s="35" t="s">
        <v>19</v>
      </c>
      <c r="I191" s="32" t="s">
        <v>619</v>
      </c>
      <c r="J191" s="38" t="s">
        <v>620</v>
      </c>
      <c r="K191" s="38" t="s">
        <v>621</v>
      </c>
      <c r="L191" s="38" t="s">
        <v>622</v>
      </c>
    </row>
    <row r="192" spans="1:12" s="13" customFormat="1" ht="22.5">
      <c r="A192" s="32">
        <v>2</v>
      </c>
      <c r="B192" s="32" t="s">
        <v>15</v>
      </c>
      <c r="C192" s="33" t="s">
        <v>623</v>
      </c>
      <c r="D192" s="33" t="s">
        <v>68</v>
      </c>
      <c r="E192" s="34">
        <v>0.1</v>
      </c>
      <c r="F192" s="34">
        <v>0.02</v>
      </c>
      <c r="G192" s="32" t="s">
        <v>18</v>
      </c>
      <c r="H192" s="35">
        <v>12</v>
      </c>
      <c r="I192" s="32" t="s">
        <v>619</v>
      </c>
      <c r="J192" s="38" t="s">
        <v>624</v>
      </c>
      <c r="K192" s="38" t="s">
        <v>621</v>
      </c>
      <c r="L192" s="38" t="s">
        <v>625</v>
      </c>
    </row>
    <row r="193" spans="1:206" s="13" customFormat="1" ht="67.5">
      <c r="A193" s="32">
        <v>3</v>
      </c>
      <c r="B193" s="32" t="s">
        <v>85</v>
      </c>
      <c r="C193" s="33" t="s">
        <v>626</v>
      </c>
      <c r="D193" s="33" t="s">
        <v>87</v>
      </c>
      <c r="E193" s="34">
        <v>19.5</v>
      </c>
      <c r="F193" s="34">
        <v>4</v>
      </c>
      <c r="G193" s="35">
        <v>10</v>
      </c>
      <c r="H193" s="32" t="s">
        <v>19</v>
      </c>
      <c r="I193" s="32" t="s">
        <v>619</v>
      </c>
      <c r="J193" s="38" t="s">
        <v>627</v>
      </c>
      <c r="K193" s="38" t="s">
        <v>619</v>
      </c>
      <c r="L193" s="38" t="s">
        <v>628</v>
      </c>
      <c r="GX193" s="32"/>
    </row>
    <row r="194" spans="1:206" s="13" customFormat="1" ht="22.5">
      <c r="A194" s="32">
        <v>4</v>
      </c>
      <c r="B194" s="32" t="s">
        <v>85</v>
      </c>
      <c r="C194" s="33" t="s">
        <v>629</v>
      </c>
      <c r="D194" s="33" t="s">
        <v>357</v>
      </c>
      <c r="E194" s="34">
        <v>21</v>
      </c>
      <c r="F194" s="42">
        <v>13.8</v>
      </c>
      <c r="G194" s="35">
        <v>9</v>
      </c>
      <c r="H194" s="32" t="s">
        <v>38</v>
      </c>
      <c r="I194" s="32" t="s">
        <v>630</v>
      </c>
      <c r="J194" s="38" t="s">
        <v>631</v>
      </c>
      <c r="K194" s="38" t="s">
        <v>621</v>
      </c>
      <c r="L194" s="38" t="s">
        <v>632</v>
      </c>
      <c r="GX194" s="32"/>
    </row>
    <row r="195" spans="1:206" s="13" customFormat="1" ht="22.5">
      <c r="A195" s="32">
        <v>5</v>
      </c>
      <c r="B195" s="32" t="s">
        <v>85</v>
      </c>
      <c r="C195" s="33" t="s">
        <v>633</v>
      </c>
      <c r="D195" s="33" t="s">
        <v>357</v>
      </c>
      <c r="E195" s="34">
        <v>6</v>
      </c>
      <c r="F195" s="34">
        <v>2.5</v>
      </c>
      <c r="G195" s="35">
        <v>9</v>
      </c>
      <c r="H195" s="32" t="s">
        <v>38</v>
      </c>
      <c r="I195" s="32" t="s">
        <v>619</v>
      </c>
      <c r="J195" s="38" t="s">
        <v>192</v>
      </c>
      <c r="K195" s="38" t="s">
        <v>621</v>
      </c>
      <c r="L195" s="38" t="s">
        <v>634</v>
      </c>
      <c r="GX195" s="32"/>
    </row>
    <row r="196" spans="1:206" s="13" customFormat="1" ht="22.5">
      <c r="A196" s="32">
        <v>6</v>
      </c>
      <c r="B196" s="32" t="s">
        <v>85</v>
      </c>
      <c r="C196" s="33" t="s">
        <v>635</v>
      </c>
      <c r="D196" s="33" t="s">
        <v>149</v>
      </c>
      <c r="E196" s="34">
        <v>0.94</v>
      </c>
      <c r="F196" s="34">
        <v>0.1</v>
      </c>
      <c r="G196" s="35">
        <v>8</v>
      </c>
      <c r="H196" s="32" t="s">
        <v>26</v>
      </c>
      <c r="I196" s="32" t="s">
        <v>619</v>
      </c>
      <c r="J196" s="38" t="s">
        <v>192</v>
      </c>
      <c r="K196" s="38" t="s">
        <v>621</v>
      </c>
      <c r="L196" s="38" t="s">
        <v>636</v>
      </c>
      <c r="GX196" s="32"/>
    </row>
    <row r="197" spans="1:12" s="12" customFormat="1" ht="14.25">
      <c r="A197" s="43">
        <f>B1</f>
        <v>0</v>
      </c>
      <c r="B197" s="43"/>
      <c r="C197" s="43"/>
      <c r="D197" s="43"/>
      <c r="E197" s="44">
        <f>B1/12</f>
        <v>0</v>
      </c>
      <c r="F197" s="45" t="s">
        <v>637</v>
      </c>
      <c r="G197" s="46"/>
      <c r="H197" s="46"/>
      <c r="I197" s="46"/>
      <c r="J197" s="47"/>
      <c r="K197" s="47"/>
      <c r="L197" s="48"/>
    </row>
  </sheetData>
  <sheetProtection/>
  <protectedRanges>
    <protectedRange password="CF7A" sqref="D162 D169:D170" name="区域1_8_1"/>
    <protectedRange password="CF7A" sqref="L98:L102" name="区域1_2_1_1_4_1_3"/>
    <protectedRange password="CF7A" sqref="L98:L102" name="区域1_20_2_3_1_3"/>
    <protectedRange password="CF7A" sqref="L103:L108" name="区域1_2_1_1_4_2_5"/>
    <protectedRange password="CF7A" sqref="L103:L108" name="区域1_20_2_3_2_5"/>
    <protectedRange password="CF7A" sqref="L151" name="区域1_20_1_1_1_1_1_3"/>
    <protectedRange password="CF7A" sqref="L151" name="区域1_14_1_1_1_1_3"/>
    <protectedRange password="CF7A" sqref="L162 L169:L170" name="区域1_6_2_2"/>
    <protectedRange password="CF7A" sqref="L71 L75" name="区域1_2_1_1_4_2_1_3"/>
    <protectedRange password="CF7A" sqref="L71 L75" name="区域1_20_2_3_2_1_3"/>
    <protectedRange password="CF7A" sqref="L63" name="区域1_6_2_1_2_3"/>
    <protectedRange password="CF7A" sqref="L115" name="区域1_2_1_1_4_2_3_3"/>
    <protectedRange password="CF7A" sqref="L115" name="区域1_20_2_3_2_3_3"/>
    <protectedRange password="CF7A" sqref="L109 L118:L120 L121" name="区域1_2_1_1_4_2_2_4"/>
    <protectedRange password="CF7A" sqref="L109 L118:L120 L121" name="区域1_20_2_3_2_2_4"/>
    <protectedRange password="CF7A" sqref="L156:L157" name="区域1_6_2_2_2"/>
    <protectedRange password="CF7A" sqref="K117" name="区域1_24_3_1_1_1"/>
    <protectedRange password="CF7A" sqref="K117" name="区域1_19_3_1_1_1"/>
    <protectedRange password="CF7A" sqref="K151" name="区域1_24_2_1_1_1_2"/>
    <protectedRange password="CF7A" sqref="K151" name="区域1_19_2_1_1_1_2"/>
    <protectedRange password="CF7A" sqref="C98:C102" name="区域1_2_1_1_4_1_1"/>
    <protectedRange password="CF7A" sqref="C98:C102" name="区域1_20_2_3_1_1"/>
    <protectedRange password="CF7A" sqref="C103:C108" name="区域1_2_1_1_4_2_2"/>
    <protectedRange password="CF7A" sqref="C103:C108" name="区域1_20_2_3_2_2"/>
    <protectedRange password="CF7A" sqref="C151" name="区域1_20_1_1_1_1_1_1"/>
    <protectedRange password="CF7A" sqref="C151" name="区域1_14_1_1_1_1_1"/>
    <protectedRange password="CF7A" sqref="C162 C169:C170" name="区域1_6_2_1"/>
    <protectedRange password="CF7A" sqref="C71 C75" name="区域1_2_1_1_4_2_1_1"/>
    <protectedRange password="CF7A" sqref="C71 C75" name="区域1_20_2_3_2_1_1"/>
    <protectedRange password="CF7A" sqref="C63" name="区域1_6_2_1_2_1"/>
    <protectedRange password="CF7A" sqref="C115" name="区域1_2_1_1_4_2_3_1"/>
    <protectedRange password="CF7A" sqref="C115" name="区域1_20_2_3_2_3_1"/>
    <protectedRange password="CF7A" sqref="C109 C118:C120 C121" name="区域1_2_1_1_4_2_2_1"/>
    <protectedRange password="CF7A" sqref="C109 C118:C120 C121" name="区域1_20_2_3_2_2_1"/>
    <protectedRange sqref="C114" name="区域1_2_1_1_4_2_3_1_1"/>
    <protectedRange sqref="C114" name="区域1_20_2_3_2_3_1_1"/>
  </protectedRanges>
  <autoFilter ref="A3:IV197"/>
  <mergeCells count="28">
    <mergeCell ref="A2:L2"/>
    <mergeCell ref="A4:C4"/>
    <mergeCell ref="A5:C5"/>
    <mergeCell ref="A15:C15"/>
    <mergeCell ref="A35:C35"/>
    <mergeCell ref="A40:C40"/>
    <mergeCell ref="A43:C43"/>
    <mergeCell ref="A51:C51"/>
    <mergeCell ref="A62:C62"/>
    <mergeCell ref="A68:C68"/>
    <mergeCell ref="A70:C70"/>
    <mergeCell ref="A72:C72"/>
    <mergeCell ref="A74:C74"/>
    <mergeCell ref="A76:C76"/>
    <mergeCell ref="A78:C78"/>
    <mergeCell ref="A80:C80"/>
    <mergeCell ref="A83:C83"/>
    <mergeCell ref="A89:C89"/>
    <mergeCell ref="A93:C93"/>
    <mergeCell ref="A126:C126"/>
    <mergeCell ref="A133:C133"/>
    <mergeCell ref="A144:C144"/>
    <mergeCell ref="A173:C173"/>
    <mergeCell ref="A177:C177"/>
    <mergeCell ref="A186:C186"/>
    <mergeCell ref="A190:C190"/>
    <mergeCell ref="A197:D197"/>
    <mergeCell ref="G197:I197"/>
  </mergeCells>
  <conditionalFormatting sqref="GX15:IV15 GX24:IV26 GX29:IV35 GX38:IV40 GX43:IV43 GX46:IV51 GX58:IV62 GX66:IV68 GX70:IV74 GX76:IV76 GX78:IV89 GX92:IV93 GX105:IV126 GX129:IV133 GX138:IV144 GX158:IV173 GX176:IV177 GX182:IV186 GX190:IV190 GX193:IV196 L90:L92 L127:L132 L134:L143 L174:L176 L178:L185 L191:L196 L16:L26 J23:K26 I27:L34 L36:L39 K46 J47:K49 L44:L50 J58:K59 L52:L61 J66:L67 J71:L71 J73:L73 J79:L79 J81:K81 L81:L82 J84:K87 L84:L88 J92:K92 J105:K114 L94:L125 J129:K132 J138:K143 J158:K163 L145:L172 J176:K176 J182:K185 J193:K196 J39:K39 I183:I185 I6:L14 I16:K22 I36:K38 I41:L42 I44:K45 I50:K50 I52:K57 I60:K61 I63:L65 I69:L69 I75:L75 I77:L77 I82:K82 I88:K88 I90:K91 I94:K104 I115:K125 I127:K128 I134:K137 I145:K157 I164:K172 I174:K175 I178:K181 I187:L189 I191:K192 A4:F26 A27:H196 A1 G198:H65536 G1:H1 G3:H26">
    <cfRule type="cellIs" priority="1" dxfId="0" operator="equal" stopIfTrue="1">
      <formula>0</formula>
    </cfRule>
  </conditionalFormatting>
  <printOptions horizontalCentered="1"/>
  <pageMargins left="0.17" right="0.17" top="0.45999999999999996" bottom="0.42" header="0.36" footer="0.19"/>
  <pageSetup horizontalDpi="600" verticalDpi="600" orientation="landscape" paperSize="9" scale="7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875" style="1" customWidth="1"/>
    <col min="2" max="2" width="1.25" style="1" customWidth="1"/>
    <col min="3" max="3" width="28.875" style="1" customWidth="1"/>
    <col min="4" max="16384" width="8.25390625" style="1" customWidth="1"/>
  </cols>
  <sheetData>
    <row r="1" ht="12.75">
      <c r="A1" s="2" t="s">
        <v>638</v>
      </c>
    </row>
    <row r="2" ht="13.5">
      <c r="A2" s="2" t="s">
        <v>639</v>
      </c>
    </row>
    <row r="3" spans="1:3" ht="13.5">
      <c r="A3" s="3" t="s">
        <v>640</v>
      </c>
      <c r="C3" s="4" t="s">
        <v>641</v>
      </c>
    </row>
    <row r="4" ht="12.75">
      <c r="A4" s="3" t="e">
        <v>#N/A</v>
      </c>
    </row>
    <row r="6" ht="13.5"/>
    <row r="7" ht="12.75">
      <c r="A7" s="5" t="s">
        <v>642</v>
      </c>
    </row>
    <row r="8" ht="12.75">
      <c r="A8" s="6" t="s">
        <v>643</v>
      </c>
    </row>
    <row r="9" ht="12.75">
      <c r="A9" s="7" t="s">
        <v>644</v>
      </c>
    </row>
    <row r="10" ht="12.75">
      <c r="A10" s="6" t="s">
        <v>645</v>
      </c>
    </row>
    <row r="11" ht="13.5">
      <c r="A11" s="8" t="s">
        <v>646</v>
      </c>
    </row>
    <row r="13" ht="13.5"/>
    <row r="14" ht="13.5">
      <c r="A14" s="4" t="s">
        <v>647</v>
      </c>
    </row>
    <row r="16" ht="13.5"/>
    <row r="17" ht="13.5">
      <c r="C17" s="4" t="s">
        <v>648</v>
      </c>
    </row>
    <row r="20" ht="12.75">
      <c r="A20" s="9" t="s">
        <v>649</v>
      </c>
    </row>
    <row r="21" ht="14.25">
      <c r="C21" s="10"/>
    </row>
    <row r="26" ht="13.5">
      <c r="C26" s="11" t="s">
        <v>650</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yamaGGGD</cp:lastModifiedBy>
  <cp:lastPrinted>2017-03-14T01:19:00Z</cp:lastPrinted>
  <dcterms:created xsi:type="dcterms:W3CDTF">2013-03-20T03:01:45Z</dcterms:created>
  <dcterms:modified xsi:type="dcterms:W3CDTF">2023-12-15T03:31:29Z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859039645A9A4AB5A83E02BF874404B1_12</vt:lpwstr>
  </property>
</Properties>
</file>