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1000" activeTab="9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15" r:id="rId8"/>
    <sheet name="附表3-9" sheetId="9" r:id="rId9"/>
    <sheet name="附表3-11" sheetId="10" r:id="rId10"/>
  </sheets>
  <externalReferences>
    <externalReference r:id="rId11"/>
    <externalReference r:id="rId12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8">'附表3-9'!$1:4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<sst xmlns="http://schemas.openxmlformats.org/spreadsheetml/2006/main" count="807" uniqueCount="453">
  <si>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</si>
  <si>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</si>
  <si>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</si>
  <si>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</si>
  <si>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</si>
  <si>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</si>
  <si>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</si>
  <si>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</si>
  <si>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</si>
  <si>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</si>
  <si>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</si>
  <si>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</si>
  <si>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</si>
  <si>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</si>
  <si>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</si>
  <si>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</si>
  <si>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</si>
  <si>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</si>
  <si>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</si>
  <si>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</si>
  <si>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</si>
  <si>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</si>
  <si>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</si>
  <si>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</si>
  <si>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</si>
  <si>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</si>
  <si>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</si>
  <si>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</si>
  <si>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</si>
  <si>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</si>
  <si>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</si>
  <si>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</si>
  <si>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福州市马尾区教育局</t>
  </si>
  <si>
    <t>049001001</t>
  </si>
  <si>
    <t xml:space="preserve">  福州市马尾区教育局（行政）</t>
  </si>
  <si>
    <t>049001002</t>
  </si>
  <si>
    <t xml:space="preserve">  福州市马尾区教育局（事业）</t>
  </si>
  <si>
    <t>049002</t>
  </si>
  <si>
    <t xml:space="preserve">  福州市马尾实验幼儿园</t>
  </si>
  <si>
    <t>049003</t>
  </si>
  <si>
    <t xml:space="preserve">  福州经济技术开发区幼儿园</t>
  </si>
  <si>
    <t>049004</t>
  </si>
  <si>
    <t xml:space="preserve">  福州市马尾实验小学</t>
  </si>
  <si>
    <t>049005</t>
  </si>
  <si>
    <t xml:space="preserve">  福建师范大学第二附属小学</t>
  </si>
  <si>
    <t>049006</t>
  </si>
  <si>
    <t xml:space="preserve">  福州市亭江中心小学</t>
  </si>
  <si>
    <t>049007</t>
  </si>
  <si>
    <t xml:space="preserve">  福州市罗星中心小学</t>
  </si>
  <si>
    <t xml:space="preserve">  049008</t>
  </si>
  <si>
    <t xml:space="preserve">  福州市和平中心小学</t>
  </si>
  <si>
    <t>049009</t>
  </si>
  <si>
    <t xml:space="preserve">  福州市快安学校</t>
  </si>
  <si>
    <t>049010</t>
  </si>
  <si>
    <t xml:space="preserve">  福州市亭江中学</t>
  </si>
  <si>
    <t>049011</t>
  </si>
  <si>
    <t xml:space="preserve">  福州市闽安初级中学</t>
  </si>
  <si>
    <t>049012</t>
  </si>
  <si>
    <t xml:space="preserve">  福建师范大学第二附属中学</t>
  </si>
  <si>
    <t>049013</t>
  </si>
  <si>
    <t xml:space="preserve">  福州经济技术开发区职业中专学校</t>
  </si>
  <si>
    <t>049014</t>
  </si>
  <si>
    <t xml:space="preserve">  福州市马尾区教师进修学校</t>
  </si>
  <si>
    <t>049015</t>
  </si>
  <si>
    <t>福州市马尾区中小学校舍安全工程办公室</t>
  </si>
  <si>
    <t>049016</t>
  </si>
  <si>
    <t xml:space="preserve">  福州市亭江中心幼儿园</t>
  </si>
  <si>
    <t>049017</t>
  </si>
  <si>
    <t xml:space="preserve">  福州江滨中学</t>
  </si>
  <si>
    <t>049018</t>
  </si>
  <si>
    <t xml:space="preserve">  福建省福州琅岐中学</t>
  </si>
  <si>
    <t>049019</t>
  </si>
  <si>
    <t xml:space="preserve">  福州市金砂初级中学</t>
  </si>
  <si>
    <t xml:space="preserve">  049020</t>
  </si>
  <si>
    <t xml:space="preserve">  福州市海云初级中学</t>
  </si>
  <si>
    <t>049021</t>
  </si>
  <si>
    <t xml:space="preserve">  福州市龙山初级中学</t>
  </si>
  <si>
    <t>049022</t>
  </si>
  <si>
    <t xml:space="preserve">  福州市琅岐经济区实验小学</t>
  </si>
  <si>
    <t>049023</t>
  </si>
  <si>
    <t xml:space="preserve">  福州市琅岐第二中心小学</t>
  </si>
  <si>
    <t>049024</t>
  </si>
  <si>
    <t xml:space="preserve">  福州市金砂中心小学</t>
  </si>
  <si>
    <t>049025</t>
  </si>
  <si>
    <t xml:space="preserve">  福州市琅岐中心幼儿园</t>
  </si>
  <si>
    <t>049026</t>
  </si>
  <si>
    <t xml:space="preserve">  福州市亭江第二中心小学</t>
  </si>
  <si>
    <t>049027</t>
  </si>
  <si>
    <t xml:space="preserve">  福州市马尾区闽安幼儿园</t>
  </si>
  <si>
    <t>049028</t>
  </si>
  <si>
    <t xml:space="preserve">  福州市魁岐小学</t>
  </si>
  <si>
    <t>049029</t>
  </si>
  <si>
    <t xml:space="preserve">  福州市马尾第二实验幼儿园</t>
  </si>
  <si>
    <t>049030</t>
  </si>
  <si>
    <t xml:space="preserve">  福州市马尾第三实验幼儿园</t>
  </si>
  <si>
    <t>049032</t>
  </si>
  <si>
    <t>福州市马尾区教师进修学校附属小学</t>
  </si>
  <si>
    <t>049034</t>
  </si>
  <si>
    <t>福州市马尾罗星儿童学园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</si>
  <si>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</si>
  <si>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</si>
  <si>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</si>
  <si>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</si>
  <si>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</si>
  <si>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</si>
  <si>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</si>
  <si>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</si>
  <si>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</si>
  <si>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公用支出（在职）</t>
  </si>
  <si>
    <t>公用支出（退休）</t>
  </si>
  <si>
    <t>小 计</t>
  </si>
  <si>
    <t>2050101</t>
  </si>
  <si>
    <t xml:space="preserve">    行政运行（教育管理事务）</t>
  </si>
  <si>
    <t>2059999</t>
  </si>
  <si>
    <t>其他教育支出</t>
  </si>
  <si>
    <t>2050102</t>
  </si>
  <si>
    <t xml:space="preserve">    一般行政管理事务（教育管理事务）</t>
  </si>
  <si>
    <t>2050199</t>
  </si>
  <si>
    <t xml:space="preserve">    其他教育管理事务支出</t>
  </si>
  <si>
    <t>2050299</t>
  </si>
  <si>
    <t xml:space="preserve">    其他普通教育支出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</si>
  <si>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</si>
  <si>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</si>
  <si>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</si>
  <si>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</si>
  <si>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</si>
  <si>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</si>
  <si>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机关事业单位基本养老保险缴费支出</t>
  </si>
  <si>
    <t>208050</t>
  </si>
  <si>
    <t>2080502</t>
  </si>
  <si>
    <t>事业单位离退体</t>
  </si>
  <si>
    <t>2050201</t>
  </si>
  <si>
    <t>学前教育</t>
  </si>
  <si>
    <t>2050203</t>
  </si>
  <si>
    <t>初中教育</t>
  </si>
  <si>
    <t>2050204</t>
  </si>
  <si>
    <t>高中教育</t>
  </si>
  <si>
    <t>其他普通教育支出</t>
  </si>
  <si>
    <t>2050499</t>
  </si>
  <si>
    <t>其他成人教育支出</t>
  </si>
  <si>
    <t>2050999</t>
  </si>
  <si>
    <t>其他教育附加安排的支出</t>
  </si>
  <si>
    <t>2050799</t>
  </si>
  <si>
    <t>其他特殊教育支出</t>
  </si>
  <si>
    <t xml:space="preserve">    学前教育</t>
  </si>
  <si>
    <t xml:space="preserve">  049004</t>
  </si>
  <si>
    <t>2050202</t>
  </si>
  <si>
    <t xml:space="preserve">    小学教育</t>
  </si>
  <si>
    <t xml:space="preserve">  049005</t>
  </si>
  <si>
    <t xml:space="preserve">  049006</t>
  </si>
  <si>
    <t xml:space="preserve">  049007</t>
  </si>
  <si>
    <t>小学教育</t>
  </si>
  <si>
    <t xml:space="preserve">    初中教育</t>
  </si>
  <si>
    <t xml:space="preserve">  049010</t>
  </si>
  <si>
    <t xml:space="preserve">  </t>
  </si>
  <si>
    <t xml:space="preserve">    高中教育</t>
  </si>
  <si>
    <t xml:space="preserve">  049011</t>
  </si>
  <si>
    <t xml:space="preserve">  049012</t>
  </si>
  <si>
    <t xml:space="preserve">  049013</t>
  </si>
  <si>
    <t>2050304</t>
  </si>
  <si>
    <t xml:space="preserve">    职业高中教育</t>
  </si>
  <si>
    <t>2050302</t>
  </si>
  <si>
    <t>中等职业教育</t>
  </si>
  <si>
    <t>中等职业学校教学设施</t>
  </si>
  <si>
    <t xml:space="preserve">  049014</t>
  </si>
  <si>
    <t>2050801</t>
  </si>
  <si>
    <t xml:space="preserve">    教师进修</t>
  </si>
  <si>
    <t xml:space="preserve">  049016</t>
  </si>
  <si>
    <t xml:space="preserve">  049017</t>
  </si>
  <si>
    <t xml:space="preserve">  049018</t>
  </si>
  <si>
    <t xml:space="preserve">  049019</t>
  </si>
  <si>
    <t xml:space="preserve">  049021</t>
  </si>
  <si>
    <t xml:space="preserve">  049022</t>
  </si>
  <si>
    <t xml:space="preserve">  049023</t>
  </si>
  <si>
    <t xml:space="preserve">  049024</t>
  </si>
  <si>
    <t xml:space="preserve">  049025</t>
  </si>
  <si>
    <t xml:space="preserve">  049026</t>
  </si>
  <si>
    <t xml:space="preserve">  049027</t>
  </si>
  <si>
    <t xml:space="preserve">  049028</t>
  </si>
  <si>
    <t xml:space="preserve">  049029</t>
  </si>
  <si>
    <t xml:space="preserve">  049030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</si>
  <si>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</si>
  <si>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</si>
  <si>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</si>
  <si>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</si>
  <si>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</si>
  <si>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</si>
  <si>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</si>
  <si>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2020年度一般公共预算拨款支出预算表</t>
  </si>
  <si>
    <t>其中：</t>
  </si>
  <si>
    <t>基本支出</t>
  </si>
  <si>
    <t>行政单位离退休</t>
  </si>
  <si>
    <t>行政运行(教育管理事务）</t>
  </si>
  <si>
    <t>机关事业单位职业年金缴费支出</t>
  </si>
  <si>
    <t>其他教育管理事务支出</t>
  </si>
  <si>
    <t>事业单位离退休</t>
  </si>
  <si>
    <t>教师进修</t>
  </si>
  <si>
    <t>其他教育费附加安排支出</t>
  </si>
  <si>
    <t>一般行政管理事务</t>
  </si>
  <si>
    <t>合 计</t>
  </si>
  <si>
    <t>备注：本表公开到政府支出功能分类项级科目。</t>
  </si>
  <si>
    <t>附表3-6</t>
  </si>
  <si>
    <t>2021年度政府性基金拨款支出预算表</t>
  </si>
  <si>
    <t>无</t>
  </si>
  <si>
    <t>备注：1.本表公开到政府支出功能分类项级科目。</t>
  </si>
  <si>
    <t xml:space="preserve">      2.没有数据的单位应当列出空表并说明。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</si>
  <si>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</si>
  <si>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</si>
  <si>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</si>
  <si>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</si>
  <si>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</si>
  <si>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</si>
  <si>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</si>
  <si>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</si>
  <si>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</si>
  <si>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</si>
  <si>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</si>
  <si>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</si>
  <si>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</si>
  <si>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</si>
  <si>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</si>
  <si>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</si>
  <si>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</si>
  <si>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</si>
  <si>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</si>
  <si>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</si>
  <si>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</si>
  <si>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</si>
  <si>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</si>
  <si>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</si>
  <si>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</si>
  <si>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2020年度一般公共预算基本支出经济分类情况表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</si>
  <si>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</si>
  <si>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</si>
  <si>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</si>
  <si>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</si>
  <si>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</si>
  <si>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</si>
  <si>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</si>
  <si>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</si>
  <si>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</si>
  <si>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</si>
  <si>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</si>
  <si>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</si>
  <si>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</si>
  <si>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</si>
  <si>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</si>
  <si>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</si>
  <si>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</si>
  <si>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</si>
  <si>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</si>
  <si>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</si>
  <si>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</si>
  <si>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</si>
  <si>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</si>
  <si>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</si>
  <si>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</si>
  <si>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</si>
  <si>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</si>
  <si>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</si>
  <si>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</si>
  <si>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</si>
  <si>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</si>
  <si>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</si>
  <si>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</si>
  <si>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</si>
  <si>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</si>
  <si>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</si>
  <si>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</si>
  <si>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</si>
  <si>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</si>
  <si>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</si>
  <si>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</si>
  <si>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</si>
  <si>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</si>
  <si>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</si>
  <si>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</si>
  <si>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</si>
  <si>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</si>
  <si>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</si>
  <si>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</si>
  <si>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</si>
  <si>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</si>
  <si>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</si>
  <si>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</si>
  <si>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</si>
  <si>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</si>
  <si>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</si>
  <si>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</si>
  <si>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</si>
  <si>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</si>
  <si>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</si>
  <si>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</si>
  <si>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</si>
  <si>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</si>
  <si>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</si>
  <si>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</si>
  <si>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</si>
  <si>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</si>
  <si>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</si>
  <si>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</si>
  <si>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</si>
  <si>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</si>
  <si>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</si>
  <si>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</si>
  <si>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</si>
  <si>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</si>
  <si>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</si>
  <si>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</si>
  <si>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</si>
  <si>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</si>
  <si>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</si>
  <si>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</si>
  <si>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</si>
  <si>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</si>
  <si>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</si>
  <si>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</si>
  <si>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</si>
  <si>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</si>
  <si>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</si>
  <si>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</si>
  <si>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</si>
  <si>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</si>
  <si>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</si>
  <si>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</si>
  <si>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</si>
  <si>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</si>
  <si>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</si>
  <si>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</si>
  <si>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</si>
  <si>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</si>
  <si>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</si>
  <si>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</si>
  <si>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</si>
  <si>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</si>
  <si>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</si>
  <si>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</si>
  <si>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</si>
  <si>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</si>
  <si>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</si>
  <si>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</si>
  <si>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</si>
  <si>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</si>
  <si>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</si>
  <si>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</si>
  <si>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</si>
  <si>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</si>
  <si>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</si>
  <si>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</si>
  <si>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</si>
  <si>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</si>
  <si>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</si>
  <si>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</si>
  <si>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</si>
  <si>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</si>
  <si>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</si>
  <si>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</si>
  <si>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</si>
  <si>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</si>
  <si>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</si>
  <si>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</si>
  <si>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</si>
  <si>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</si>
  <si>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</si>
  <si>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</si>
  <si>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</si>
  <si>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</si>
  <si>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</si>
  <si>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</si>
  <si>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</si>
  <si>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</si>
  <si>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</si>
  <si>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</si>
  <si>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</si>
  <si>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</si>
  <si>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</si>
  <si>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</si>
  <si>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</si>
  <si>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</si>
  <si>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</si>
  <si>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</si>
  <si>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</si>
  <si>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</si>
  <si>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</si>
  <si>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</si>
  <si>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</si>
  <si>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</si>
  <si>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</si>
  <si>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</si>
  <si>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</si>
  <si>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</si>
  <si>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</si>
  <si>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</si>
  <si>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</si>
  <si>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</si>
  <si>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</si>
  <si>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</si>
  <si>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</si>
  <si>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</si>
  <si>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</si>
  <si>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</si>
  <si>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</si>
  <si>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</si>
  <si>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</si>
  <si>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</si>
  <si>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</si>
  <si>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</si>
  <si>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</si>
  <si>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</si>
  <si>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</si>
  <si>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</si>
  <si>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</si>
  <si>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</si>
  <si>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</si>
  <si>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</si>
  <si>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</si>
  <si>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</si>
  <si>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</si>
  <si>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</si>
  <si>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</si>
  <si>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</si>
  <si>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预留2021年青少年校园足球专项经费绩效目标表</t>
  </si>
  <si>
    <t>项目资金（万元）</t>
  </si>
  <si>
    <t xml:space="preserve">资金总额： </t>
  </si>
  <si>
    <t xml:space="preserve">  财政拨款：</t>
  </si>
  <si>
    <t xml:space="preserve">  其他资金： </t>
  </si>
  <si>
    <t>总体</t>
  </si>
  <si>
    <t>推进10所校园足球特色校，3所足球示范园发展、足球运动普及和竞技水平提高，开展常规性活动，打造校园足球特色品牌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</si>
  <si>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</si>
  <si>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</si>
  <si>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</si>
  <si>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</si>
  <si>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</si>
  <si>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</si>
  <si>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产出指标</t>
  </si>
  <si>
    <t>数量指标</t>
  </si>
  <si>
    <t>组建足球队数量</t>
  </si>
  <si>
    <t>22队</t>
  </si>
  <si>
    <t>聘请教练数</t>
  </si>
  <si>
    <t>16人</t>
  </si>
  <si>
    <t>质量指标</t>
  </si>
  <si>
    <t>经费发放及时率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</si>
  <si>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95%</t>
    </r>
  </si>
  <si>
    <t>成本指标</t>
  </si>
  <si>
    <t>预算执行率</t>
  </si>
  <si>
    <t>效益指标</t>
  </si>
  <si>
    <t>社会效益指标</t>
  </si>
  <si>
    <t>举办赛事、活动数</t>
  </si>
  <si>
    <t>236场</t>
  </si>
  <si>
    <t>满意度指标</t>
  </si>
  <si>
    <t>服务对象满意度指标</t>
  </si>
  <si>
    <t>受益对象满意率</t>
  </si>
  <si>
    <t>注：如无项目支出绩效目标表，则写“本单位无项目支出绩效目标表。”</t>
  </si>
</sst>
</file>

<file path=xl/styles.xml><?xml version="1.0" encoding="utf-8"?>
<styleSheet xmlns="http://schemas.openxmlformats.org/spreadsheetml/2006/main">
  <numFmts count="21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(* #,##0.00_);_(* \(#,##0.00\);_(* &quot;-&quot;??_);_(@_)"/>
    <numFmt numFmtId="177" formatCode="_-\¥* #,##0_-;\-\¥* #,##0_-;_-\¥* &quot;-&quot;_-;_-@_-"/>
    <numFmt numFmtId="178" formatCode="* #,##0.0;* \-#,##0.0;* &quot;&quot;??;@"/>
    <numFmt numFmtId="179" formatCode="_(&quot;$&quot;* #,##0.00_);_(&quot;$&quot;* \(#,##0.00\);_(&quot;$&quot;* &quot;-&quot;??_);_(@_)"/>
    <numFmt numFmtId="180" formatCode="_-&quot;$&quot;* #,##0_-;\-&quot;$&quot;* #,##0_-;_-&quot;$&quot;* &quot;-&quot;_-;_-@_-"/>
    <numFmt numFmtId="181" formatCode="_ \¥* #,##0.00_ ;_ \¥* \-#,##0.00_ ;_ \¥* &quot;-&quot;??_ ;_ @_ "/>
    <numFmt numFmtId="182" formatCode="0.0"/>
    <numFmt numFmtId="183" formatCode="_-* #,##0.0000_-;\-* #,##0.0000_-;_-* &quot;-&quot;??_-;_-@_-"/>
    <numFmt numFmtId="184" formatCode="_-* #,##0.00_-;\-* #,##0.00_-;_-* &quot;-&quot;??_-;_-@_-"/>
    <numFmt numFmtId="185" formatCode="\$#,##0.00;\(\$#,##0.00\)"/>
    <numFmt numFmtId="186" formatCode="_-* #,##0_-;\-* #,##0_-;_-* &quot;-&quot;_-;_-@_-"/>
    <numFmt numFmtId="187" formatCode="#,##0;\-#,##0;&quot;-&quot;"/>
    <numFmt numFmtId="188" formatCode="#,##0.000_ "/>
    <numFmt numFmtId="189" formatCode="#,##0;\(#,##0\)"/>
    <numFmt numFmtId="190" formatCode="\$#,##0;\(\$#,##0\)"/>
    <numFmt numFmtId="191" formatCode="#,##0.00_ "/>
    <numFmt numFmtId="192" formatCode="#,##0.0"/>
  </numFmts>
  <fonts count="75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SimSun"/>
      <charset val="134"/>
    </font>
    <font>
      <sz val="12"/>
      <name val="楷体"/>
      <charset val="134"/>
    </font>
    <font>
      <sz val="10"/>
      <name val="Arial"/>
      <charset val="134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华文楷体"/>
      <charset val="134"/>
    </font>
    <font>
      <b/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9"/>
      <name val="宋体"/>
      <charset val="134"/>
    </font>
    <font>
      <sz val="20"/>
      <name val="黑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Helv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7"/>
      <name val="Small Fonts"/>
      <charset val="134"/>
    </font>
    <font>
      <b/>
      <sz val="13"/>
      <color indexed="62"/>
      <name val="宋体"/>
      <charset val="134"/>
    </font>
    <font>
      <sz val="12"/>
      <color indexed="17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18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24" fillId="0" borderId="0" applyFont="0" applyFill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14" borderId="21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horizontal="centerContinuous"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0" fillId="0" borderId="0"/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0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3" borderId="28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0" fillId="0" borderId="0"/>
    <xf numFmtId="0" fontId="52" fillId="25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6" fillId="25" borderId="24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18" borderId="2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0" borderId="0"/>
    <xf numFmtId="0" fontId="0" fillId="0" borderId="0">
      <alignment vertical="center"/>
    </xf>
    <xf numFmtId="0" fontId="46" fillId="25" borderId="24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4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44" fillId="22" borderId="22" applyNumberFormat="0" applyAlignment="0" applyProtection="0">
      <alignment vertical="center"/>
    </xf>
    <xf numFmtId="0" fontId="0" fillId="0" borderId="0"/>
    <xf numFmtId="0" fontId="31" fillId="1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2" fillId="25" borderId="2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31" fillId="10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52" fillId="25" borderId="24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52" fillId="25" borderId="24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13" fillId="0" borderId="6">
      <alignment horizontal="distributed" vertical="center" wrapText="1"/>
    </xf>
    <xf numFmtId="0" fontId="0" fillId="0" borderId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0" borderId="0"/>
    <xf numFmtId="0" fontId="37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6">
      <alignment horizontal="distributed" vertical="center" wrapText="1"/>
    </xf>
    <xf numFmtId="0" fontId="0" fillId="0" borderId="0"/>
    <xf numFmtId="0" fontId="0" fillId="14" borderId="2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7" fillId="0" borderId="0"/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25" applyNumberFormat="0" applyFill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11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25" applyNumberFormat="0" applyFill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6">
      <alignment horizontal="distributed" vertical="center" wrapText="1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6" fillId="25" borderId="2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50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46" fillId="25" borderId="24" applyNumberFormat="0" applyAlignment="0" applyProtection="0">
      <alignment vertical="center"/>
    </xf>
    <xf numFmtId="182" fontId="13" fillId="0" borderId="6">
      <alignment vertical="center"/>
      <protection locked="0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2" fillId="2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23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1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6" fillId="25" borderId="2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6" fillId="25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3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0" borderId="2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2" borderId="22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22" borderId="28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18" borderId="2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2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5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2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22" borderId="2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1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182" fontId="13" fillId="0" borderId="6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24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4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4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45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4" fillId="0" borderId="0"/>
    <xf numFmtId="0" fontId="4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24" fillId="0" borderId="0"/>
    <xf numFmtId="0" fontId="16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0" borderId="0">
      <alignment vertical="center"/>
    </xf>
    <xf numFmtId="1" fontId="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6">
      <alignment horizontal="distributed" vertical="center" wrapText="1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37" fontId="55" fillId="0" borderId="0">
      <alignment vertical="center"/>
    </xf>
    <xf numFmtId="0" fontId="16" fillId="18" borderId="0" applyNumberFormat="0" applyBorder="0" applyAlignment="0" applyProtection="0">
      <alignment vertical="center"/>
    </xf>
    <xf numFmtId="37" fontId="55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5" fontId="66" fillId="0" borderId="0">
      <alignment vertical="center"/>
    </xf>
    <xf numFmtId="0" fontId="44" fillId="22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7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49" fillId="0" borderId="2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/>
    <xf numFmtId="0" fontId="5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50" fillId="0" borderId="2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50" fillId="0" borderId="2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/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8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44" fillId="23" borderId="22" applyNumberFormat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24" fillId="0" borderId="0"/>
    <xf numFmtId="0" fontId="16" fillId="18" borderId="0" applyNumberFormat="0" applyBorder="0" applyAlignment="0" applyProtection="0">
      <alignment vertical="center"/>
    </xf>
    <xf numFmtId="0" fontId="16" fillId="0" borderId="0"/>
    <xf numFmtId="0" fontId="16" fillId="16" borderId="0" applyNumberFormat="0" applyBorder="0" applyAlignment="0" applyProtection="0">
      <alignment vertical="center"/>
    </xf>
    <xf numFmtId="0" fontId="28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24" fillId="0" borderId="0"/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4" fillId="0" borderId="0"/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12" borderId="0" applyNumberFormat="0" applyBorder="0" applyAlignment="0" applyProtection="0">
      <alignment vertical="center"/>
    </xf>
    <xf numFmtId="187" fontId="67" fillId="0" borderId="0" applyFill="0" applyBorder="0" applyAlignment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30" fillId="0" borderId="27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189" fontId="66" fillId="0" borderId="0"/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0" fillId="0" borderId="0"/>
    <xf numFmtId="0" fontId="45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1" fillId="15" borderId="0" applyNumberFormat="0" applyBorder="0" applyAlignment="0" applyProtection="0">
      <alignment vertical="center"/>
    </xf>
    <xf numFmtId="0" fontId="24" fillId="0" borderId="0"/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1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9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5" fillId="0" borderId="0"/>
    <xf numFmtId="0" fontId="5" fillId="0" borderId="0"/>
    <xf numFmtId="0" fontId="31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/>
    <xf numFmtId="2" fontId="69" fillId="0" borderId="0" applyProtection="0"/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0" fillId="0" borderId="33" applyNumberFormat="0" applyAlignment="0" applyProtection="0">
      <alignment horizontal="left"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0" fillId="0" borderId="0"/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31" fillId="1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87" fontId="67" fillId="0" borderId="0" applyFill="0" applyBorder="0" applyAlignment="0">
      <alignment vertical="center"/>
    </xf>
    <xf numFmtId="0" fontId="16" fillId="0" borderId="0">
      <alignment vertical="center"/>
    </xf>
    <xf numFmtId="41" fontId="5" fillId="0" borderId="0" applyFont="0" applyFill="0" applyBorder="0" applyAlignment="0" applyProtection="0"/>
    <xf numFmtId="189" fontId="66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44" fillId="22" borderId="22" applyNumberFormat="0" applyAlignment="0" applyProtection="0">
      <alignment vertical="center"/>
    </xf>
    <xf numFmtId="185" fontId="66" fillId="0" borderId="0"/>
    <xf numFmtId="0" fontId="44" fillId="23" borderId="22" applyNumberFormat="0" applyAlignment="0" applyProtection="0">
      <alignment vertical="center"/>
    </xf>
    <xf numFmtId="0" fontId="69" fillId="0" borderId="0" applyProtection="0">
      <alignment vertical="center"/>
    </xf>
    <xf numFmtId="0" fontId="69" fillId="0" borderId="0" applyProtection="0"/>
    <xf numFmtId="181" fontId="0" fillId="0" borderId="0" applyFont="0" applyFill="0" applyBorder="0" applyAlignment="0" applyProtection="0"/>
    <xf numFmtId="190" fontId="66" fillId="0" borderId="0">
      <alignment vertical="center"/>
    </xf>
    <xf numFmtId="190" fontId="66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9" fillId="0" borderId="0" applyProtection="0">
      <alignment vertical="center"/>
    </xf>
    <xf numFmtId="0" fontId="70" fillId="0" borderId="33" applyNumberFormat="0" applyAlignment="0" applyProtection="0">
      <alignment horizontal="left" vertical="center"/>
    </xf>
    <xf numFmtId="0" fontId="45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0" borderId="17">
      <alignment horizontal="left" vertical="center"/>
    </xf>
    <xf numFmtId="0" fontId="70" fillId="0" borderId="17">
      <alignment horizontal="left" vertical="center"/>
    </xf>
    <xf numFmtId="0" fontId="68" fillId="0" borderId="0" applyProtection="0"/>
    <xf numFmtId="0" fontId="70" fillId="0" borderId="0" applyProtection="0">
      <alignment vertical="center"/>
    </xf>
    <xf numFmtId="0" fontId="70" fillId="0" borderId="0" applyProtection="0"/>
    <xf numFmtId="0" fontId="71" fillId="0" borderId="0">
      <alignment vertical="center"/>
    </xf>
    <xf numFmtId="0" fontId="0" fillId="0" borderId="0"/>
    <xf numFmtId="0" fontId="69" fillId="0" borderId="34" applyProtection="0">
      <alignment vertical="center"/>
    </xf>
    <xf numFmtId="0" fontId="13" fillId="0" borderId="6">
      <alignment horizontal="distributed" vertical="center" wrapText="1"/>
    </xf>
    <xf numFmtId="0" fontId="62" fillId="0" borderId="30" applyNumberFormat="0" applyFill="0" applyAlignment="0" applyProtection="0">
      <alignment vertical="center"/>
    </xf>
    <xf numFmtId="0" fontId="69" fillId="0" borderId="34" applyProtection="0"/>
    <xf numFmtId="0" fontId="46" fillId="25" borderId="24" applyNumberFormat="0" applyAlignment="0" applyProtection="0">
      <alignment vertical="center"/>
    </xf>
    <xf numFmtId="0" fontId="0" fillId="0" borderId="0"/>
    <xf numFmtId="0" fontId="16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2" fontId="13" fillId="0" borderId="6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0" fillId="0" borderId="0"/>
    <xf numFmtId="0" fontId="49" fillId="0" borderId="25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/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0" fillId="0" borderId="0"/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0" fillId="0" borderId="0"/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0" fillId="0" borderId="0"/>
    <xf numFmtId="0" fontId="56" fillId="0" borderId="26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0" borderId="2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0" borderId="2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0" fillId="0" borderId="0"/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3" fillId="0" borderId="6">
      <alignment horizontal="distributed" vertical="center" wrapText="1"/>
    </xf>
    <xf numFmtId="0" fontId="0" fillId="0" borderId="0"/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/>
    <xf numFmtId="0" fontId="16" fillId="0" borderId="0"/>
    <xf numFmtId="0" fontId="24" fillId="0" borderId="0"/>
    <xf numFmtId="0" fontId="3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18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1" fontId="0" fillId="0" borderId="0" applyFont="0" applyFill="0" applyBorder="0" applyAlignment="0" applyProtection="0"/>
    <xf numFmtId="0" fontId="24" fillId="0" borderId="0"/>
    <xf numFmtId="0" fontId="14" fillId="0" borderId="2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7" fillId="0" borderId="0"/>
    <xf numFmtId="0" fontId="32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4" fillId="0" borderId="0"/>
    <xf numFmtId="0" fontId="0" fillId="0" borderId="0"/>
    <xf numFmtId="0" fontId="16" fillId="0" borderId="0"/>
    <xf numFmtId="0" fontId="17" fillId="0" borderId="0">
      <alignment vertical="center"/>
    </xf>
    <xf numFmtId="0" fontId="17" fillId="0" borderId="0"/>
    <xf numFmtId="181" fontId="0" fillId="0" borderId="0" applyFont="0" applyFill="0" applyBorder="0" applyAlignment="0" applyProtection="0"/>
    <xf numFmtId="0" fontId="17" fillId="0" borderId="0"/>
    <xf numFmtId="0" fontId="16" fillId="0" borderId="0"/>
    <xf numFmtId="0" fontId="3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46" fillId="25" borderId="24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0" fillId="0" borderId="0">
      <alignment vertical="center"/>
    </xf>
    <xf numFmtId="0" fontId="16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24" fillId="0" borderId="0"/>
    <xf numFmtId="0" fontId="16" fillId="0" borderId="0">
      <alignment vertical="center"/>
    </xf>
    <xf numFmtId="0" fontId="24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3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1" fillId="23" borderId="28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51" fillId="22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51" fillId="23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25" borderId="24" applyNumberFormat="0" applyAlignment="0" applyProtection="0">
      <alignment vertical="center"/>
    </xf>
    <xf numFmtId="182" fontId="13" fillId="0" borderId="6">
      <alignment vertical="center"/>
      <protection locked="0"/>
    </xf>
    <xf numFmtId="0" fontId="16" fillId="0" borderId="0"/>
    <xf numFmtId="0" fontId="46" fillId="25" borderId="24" applyNumberFormat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181" fontId="0" fillId="0" borderId="0" applyFont="0" applyFill="0" applyBorder="0" applyAlignment="0" applyProtection="0"/>
    <xf numFmtId="0" fontId="24" fillId="0" borderId="0"/>
    <xf numFmtId="0" fontId="0" fillId="0" borderId="0">
      <alignment vertical="center"/>
    </xf>
    <xf numFmtId="0" fontId="0" fillId="0" borderId="0"/>
    <xf numFmtId="0" fontId="36" fillId="18" borderId="22" applyNumberFormat="0" applyAlignment="0" applyProtection="0">
      <alignment vertical="center"/>
    </xf>
    <xf numFmtId="0" fontId="0" fillId="0" borderId="0">
      <alignment vertical="center"/>
    </xf>
    <xf numFmtId="0" fontId="36" fillId="18" borderId="22" applyNumberFormat="0" applyAlignment="0" applyProtection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2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81" fontId="0" fillId="0" borderId="0" applyFont="0" applyFill="0" applyBorder="0" applyAlignment="0" applyProtection="0"/>
    <xf numFmtId="0" fontId="2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181" fontId="0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1" fontId="0" fillId="0" borderId="0" applyFont="0" applyFill="0" applyBorder="0" applyAlignment="0" applyProtection="0"/>
    <xf numFmtId="0" fontId="2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186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16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25" borderId="24" applyNumberFormat="0" applyAlignment="0" applyProtection="0">
      <alignment vertical="center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24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3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0" fontId="16" fillId="0" borderId="0"/>
    <xf numFmtId="0" fontId="0" fillId="0" borderId="0"/>
    <xf numFmtId="0" fontId="0" fillId="0" borderId="0"/>
    <xf numFmtId="0" fontId="44" fillId="2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44" fillId="22" borderId="22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2" fillId="25" borderId="24" applyNumberForma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6" fillId="18" borderId="22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6" fillId="18" borderId="22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4" fillId="22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4" fillId="22" borderId="22" applyNumberFormat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52" fillId="25" borderId="24" applyNumberFormat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46" fillId="25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72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1" fillId="22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22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23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22" borderId="2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2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51" fillId="23" borderId="28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0" fontId="74" fillId="0" borderId="0">
      <alignment vertical="center"/>
    </xf>
    <xf numFmtId="0" fontId="74" fillId="0" borderId="0"/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182" fontId="13" fillId="0" borderId="6">
      <alignment vertical="center"/>
      <protection locked="0"/>
    </xf>
    <xf numFmtId="0" fontId="5" fillId="0" borderId="0"/>
    <xf numFmtId="0" fontId="31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14" borderId="21" applyNumberFormat="0" applyFont="0" applyAlignment="0" applyProtection="0">
      <alignment vertical="center"/>
    </xf>
  </cellStyleXfs>
  <cellXfs count="194"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349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3861" applyFont="1" applyAlignment="1">
      <alignment vertical="center"/>
    </xf>
    <xf numFmtId="0" fontId="5" fillId="0" borderId="0" xfId="3861"/>
    <xf numFmtId="0" fontId="6" fillId="0" borderId="0" xfId="3861" applyFont="1" applyAlignment="1">
      <alignment horizontal="center" vertical="center"/>
    </xf>
    <xf numFmtId="0" fontId="7" fillId="0" borderId="0" xfId="3861" applyFont="1" applyBorder="1" applyAlignment="1">
      <alignment vertical="center"/>
    </xf>
    <xf numFmtId="0" fontId="8" fillId="0" borderId="0" xfId="3861" applyFont="1" applyAlignment="1">
      <alignment horizontal="right" vertical="center"/>
    </xf>
    <xf numFmtId="0" fontId="9" fillId="0" borderId="6" xfId="3861" applyFont="1" applyBorder="1" applyAlignment="1">
      <alignment horizontal="center" vertical="center"/>
    </xf>
    <xf numFmtId="0" fontId="8" fillId="0" borderId="6" xfId="3861" applyFont="1" applyBorder="1" applyAlignment="1">
      <alignment vertical="center"/>
    </xf>
    <xf numFmtId="0" fontId="8" fillId="0" borderId="6" xfId="3861" applyFont="1" applyBorder="1" applyAlignment="1" applyProtection="1">
      <alignment vertical="center"/>
      <protection locked="0"/>
    </xf>
    <xf numFmtId="0" fontId="8" fillId="0" borderId="6" xfId="386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3298" applyFont="1"/>
    <xf numFmtId="0" fontId="5" fillId="0" borderId="0" xfId="3298"/>
    <xf numFmtId="0" fontId="12" fillId="0" borderId="0" xfId="3470" applyFont="1" applyAlignment="1">
      <alignment horizontal="center" vertical="center"/>
    </xf>
    <xf numFmtId="0" fontId="12" fillId="0" borderId="0" xfId="3470" applyFont="1" applyAlignment="1">
      <alignment horizontal="center" vertical="center" wrapText="1"/>
    </xf>
    <xf numFmtId="0" fontId="5" fillId="0" borderId="0" xfId="3298" applyAlignment="1">
      <alignment vertical="center"/>
    </xf>
    <xf numFmtId="0" fontId="13" fillId="0" borderId="0" xfId="2316" applyFont="1" applyBorder="1" applyAlignment="1">
      <alignment horizontal="right" vertical="center"/>
    </xf>
    <xf numFmtId="0" fontId="13" fillId="0" borderId="0" xfId="2316" applyFont="1" applyBorder="1" applyAlignment="1">
      <alignment horizontal="center" vertical="center" wrapText="1"/>
    </xf>
    <xf numFmtId="0" fontId="14" fillId="0" borderId="6" xfId="3432" applyFont="1" applyFill="1" applyBorder="1" applyAlignment="1">
      <alignment horizontal="center" vertical="center" wrapText="1"/>
    </xf>
    <xf numFmtId="0" fontId="14" fillId="0" borderId="6" xfId="3432" applyFont="1" applyFill="1" applyBorder="1" applyAlignment="1">
      <alignment horizontal="center" vertical="center"/>
    </xf>
    <xf numFmtId="0" fontId="14" fillId="0" borderId="6" xfId="3432" applyFont="1" applyFill="1" applyBorder="1" applyAlignment="1">
      <alignment horizontal="center" vertical="center" wrapText="1" shrinkToFit="1"/>
    </xf>
    <xf numFmtId="49" fontId="15" fillId="0" borderId="6" xfId="2155" applyNumberFormat="1" applyFont="1" applyBorder="1" applyAlignment="1">
      <alignment vertical="center"/>
    </xf>
    <xf numFmtId="191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6" xfId="2155" applyNumberFormat="1" applyFont="1" applyBorder="1" applyAlignment="1">
      <alignment vertical="center"/>
    </xf>
    <xf numFmtId="0" fontId="16" fillId="0" borderId="6" xfId="3432" applyFont="1" applyFill="1" applyBorder="1" applyAlignment="1">
      <alignment horizontal="center" vertical="center" wrapText="1" shrinkToFit="1"/>
    </xf>
    <xf numFmtId="0" fontId="16" fillId="0" borderId="6" xfId="3432" applyFont="1" applyFill="1" applyBorder="1" applyAlignment="1" applyProtection="1">
      <alignment horizontal="center" vertical="center" shrinkToFit="1"/>
      <protection locked="0"/>
    </xf>
    <xf numFmtId="49" fontId="13" fillId="0" borderId="6" xfId="2155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Alignment="1"/>
    <xf numFmtId="0" fontId="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3" borderId="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right" vertical="center"/>
    </xf>
    <xf numFmtId="0" fontId="19" fillId="0" borderId="8" xfId="2159" applyFont="1" applyBorder="1" applyAlignment="1">
      <alignment horizontal="left" vertical="center" wrapText="1"/>
    </xf>
    <xf numFmtId="0" fontId="20" fillId="0" borderId="8" xfId="0" applyFont="1" applyFill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3729" applyFont="1"/>
    <xf numFmtId="0" fontId="22" fillId="0" borderId="0" xfId="2316" applyFont="1" applyAlignment="1">
      <alignment vertical="center"/>
    </xf>
    <xf numFmtId="0" fontId="6" fillId="0" borderId="0" xfId="3493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5" fillId="0" borderId="6" xfId="2316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6" xfId="1730" applyFont="1" applyBorder="1" applyAlignment="1">
      <alignment horizontal="center" vertical="center"/>
    </xf>
    <xf numFmtId="0" fontId="13" fillId="0" borderId="6" xfId="3729" applyFont="1" applyBorder="1" applyAlignment="1">
      <alignment horizontal="center"/>
    </xf>
    <xf numFmtId="0" fontId="13" fillId="0" borderId="6" xfId="1730" applyFont="1" applyBorder="1" applyAlignment="1">
      <alignment horizontal="left" vertical="center"/>
    </xf>
    <xf numFmtId="0" fontId="13" fillId="0" borderId="6" xfId="1730" applyFont="1" applyBorder="1" applyAlignment="1">
      <alignment vertical="center"/>
    </xf>
    <xf numFmtId="0" fontId="13" fillId="0" borderId="6" xfId="3806" applyFont="1" applyBorder="1"/>
    <xf numFmtId="49" fontId="13" fillId="0" borderId="6" xfId="1730" applyNumberFormat="1" applyFont="1" applyFill="1" applyBorder="1" applyAlignment="1">
      <alignment horizontal="left" vertical="center"/>
    </xf>
    <xf numFmtId="192" fontId="13" fillId="0" borderId="6" xfId="1730" applyNumberFormat="1" applyFont="1" applyFill="1" applyBorder="1" applyAlignment="1">
      <alignment horizontal="left" vertical="center"/>
    </xf>
    <xf numFmtId="0" fontId="13" fillId="0" borderId="6" xfId="1730" applyFont="1" applyBorder="1"/>
    <xf numFmtId="192" fontId="23" fillId="0" borderId="0" xfId="3800" applyNumberFormat="1" applyFont="1" applyFill="1" applyBorder="1" applyAlignment="1">
      <alignment horizontal="left"/>
    </xf>
    <xf numFmtId="0" fontId="13" fillId="0" borderId="0" xfId="0" applyFont="1">
      <alignment vertical="center"/>
    </xf>
    <xf numFmtId="0" fontId="23" fillId="0" borderId="0" xfId="3800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191" fontId="0" fillId="0" borderId="0" xfId="0" applyNumberFormat="1" applyAlignment="1">
      <alignment vertical="center"/>
    </xf>
    <xf numFmtId="191" fontId="0" fillId="0" borderId="0" xfId="3729" applyNumberFormat="1" applyFont="1"/>
    <xf numFmtId="191" fontId="22" fillId="0" borderId="0" xfId="2316" applyNumberFormat="1" applyFont="1" applyAlignment="1">
      <alignment vertical="center"/>
    </xf>
    <xf numFmtId="191" fontId="6" fillId="0" borderId="0" xfId="3493" applyNumberFormat="1" applyFont="1" applyAlignment="1">
      <alignment horizontal="center" vertical="center"/>
    </xf>
    <xf numFmtId="191" fontId="0" fillId="0" borderId="0" xfId="2316" applyNumberFormat="1" applyFont="1" applyBorder="1" applyAlignment="1">
      <alignment vertical="center"/>
    </xf>
    <xf numFmtId="191" fontId="13" fillId="0" borderId="0" xfId="2316" applyNumberFormat="1" applyFont="1" applyBorder="1" applyAlignment="1">
      <alignment horizontal="right" vertical="center"/>
    </xf>
    <xf numFmtId="0" fontId="15" fillId="0" borderId="6" xfId="2316" applyFont="1" applyBorder="1" applyAlignment="1">
      <alignment horizontal="center" vertical="center" wrapText="1"/>
    </xf>
    <xf numFmtId="191" fontId="15" fillId="0" borderId="6" xfId="2316" applyNumberFormat="1" applyFont="1" applyBorder="1" applyAlignment="1">
      <alignment horizontal="center" vertical="center" wrapText="1"/>
    </xf>
    <xf numFmtId="191" fontId="15" fillId="0" borderId="6" xfId="0" applyNumberFormat="1" applyFont="1" applyBorder="1" applyAlignment="1">
      <alignment horizontal="center" vertical="center" wrapText="1"/>
    </xf>
    <xf numFmtId="0" fontId="13" fillId="0" borderId="6" xfId="1730" applyFont="1" applyBorder="1" applyAlignment="1">
      <alignment horizontal="center" vertical="center" wrapText="1"/>
    </xf>
    <xf numFmtId="191" fontId="13" fillId="0" borderId="6" xfId="1730" applyNumberFormat="1" applyFont="1" applyBorder="1" applyAlignment="1">
      <alignment horizontal="center" vertical="center" wrapText="1"/>
    </xf>
    <xf numFmtId="191" fontId="13" fillId="0" borderId="6" xfId="3729" applyNumberFormat="1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91" fontId="13" fillId="0" borderId="6" xfId="1730" applyNumberFormat="1" applyFont="1" applyFill="1" applyBorder="1" applyAlignment="1">
      <alignment horizontal="center" vertical="center" wrapText="1"/>
    </xf>
    <xf numFmtId="191" fontId="13" fillId="0" borderId="6" xfId="3806" applyNumberFormat="1" applyFont="1" applyBorder="1" applyAlignment="1">
      <alignment horizontal="center" vertical="center" wrapText="1"/>
    </xf>
    <xf numFmtId="0" fontId="13" fillId="0" borderId="6" xfId="1730" applyFont="1" applyFill="1" applyBorder="1" applyAlignment="1">
      <alignment horizontal="center" vertical="center" wrapText="1"/>
    </xf>
    <xf numFmtId="0" fontId="13" fillId="0" borderId="10" xfId="1730" applyFont="1" applyFill="1" applyBorder="1" applyAlignment="1">
      <alignment horizontal="center" vertical="center" wrapText="1"/>
    </xf>
    <xf numFmtId="49" fontId="13" fillId="0" borderId="6" xfId="1730" applyNumberFormat="1" applyFont="1" applyFill="1" applyBorder="1" applyAlignment="1">
      <alignment horizontal="center" vertical="center" wrapText="1"/>
    </xf>
    <xf numFmtId="192" fontId="13" fillId="0" borderId="10" xfId="1730" applyNumberFormat="1" applyFont="1" applyFill="1" applyBorder="1" applyAlignment="1">
      <alignment horizontal="center" vertical="center" wrapText="1"/>
    </xf>
    <xf numFmtId="0" fontId="13" fillId="0" borderId="6" xfId="3806" applyFont="1" applyFill="1" applyBorder="1" applyAlignment="1">
      <alignment horizontal="center" vertical="center" wrapText="1"/>
    </xf>
    <xf numFmtId="0" fontId="13" fillId="0" borderId="10" xfId="3806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91" fontId="13" fillId="0" borderId="11" xfId="1730" applyNumberFormat="1" applyFont="1" applyFill="1" applyBorder="1" applyAlignment="1">
      <alignment horizontal="center" vertical="center" wrapText="1"/>
    </xf>
    <xf numFmtId="192" fontId="10" fillId="0" borderId="0" xfId="3800" applyNumberFormat="1" applyFont="1" applyFill="1" applyBorder="1" applyAlignment="1">
      <alignment horizontal="left"/>
    </xf>
    <xf numFmtId="191" fontId="10" fillId="0" borderId="0" xfId="3800" applyNumberFormat="1" applyFont="1" applyFill="1" applyBorder="1" applyAlignment="1">
      <alignment horizontal="left"/>
    </xf>
    <xf numFmtId="0" fontId="10" fillId="0" borderId="0" xfId="3800" applyNumberFormat="1" applyFont="1" applyFill="1" applyBorder="1" applyAlignment="1" applyProtection="1">
      <alignment horizontal="left" wrapText="1"/>
    </xf>
    <xf numFmtId="191" fontId="10" fillId="0" borderId="0" xfId="3800" applyNumberFormat="1" applyFont="1" applyFill="1" applyBorder="1" applyAlignment="1" applyProtection="1">
      <alignment horizontal="left" wrapText="1"/>
    </xf>
    <xf numFmtId="0" fontId="0" fillId="0" borderId="0" xfId="0">
      <alignment vertical="center"/>
    </xf>
    <xf numFmtId="0" fontId="6" fillId="0" borderId="0" xfId="3495" applyFont="1" applyAlignment="1">
      <alignment horizontal="center" vertical="center"/>
    </xf>
    <xf numFmtId="0" fontId="0" fillId="0" borderId="0" xfId="3495" applyFont="1"/>
    <xf numFmtId="0" fontId="17" fillId="0" borderId="0" xfId="3495" applyFont="1" applyAlignment="1">
      <alignment horizontal="right" vertical="center"/>
    </xf>
    <xf numFmtId="0" fontId="15" fillId="0" borderId="6" xfId="3495" applyFont="1" applyBorder="1" applyAlignment="1">
      <alignment horizontal="centerContinuous" vertical="center"/>
    </xf>
    <xf numFmtId="0" fontId="15" fillId="0" borderId="6" xfId="3495" applyFont="1" applyBorder="1" applyAlignment="1">
      <alignment horizontal="center" vertical="center"/>
    </xf>
    <xf numFmtId="0" fontId="13" fillId="0" borderId="6" xfId="3495" applyFont="1" applyBorder="1" applyAlignment="1">
      <alignment vertical="center"/>
    </xf>
    <xf numFmtId="191" fontId="13" fillId="0" borderId="6" xfId="3495" applyNumberFormat="1" applyFont="1" applyFill="1" applyBorder="1" applyAlignment="1" applyProtection="1">
      <alignment horizontal="right" vertical="center" wrapText="1"/>
      <protection locked="0"/>
    </xf>
    <xf numFmtId="191" fontId="13" fillId="0" borderId="6" xfId="3495" applyNumberFormat="1" applyFont="1" applyFill="1" applyBorder="1" applyAlignment="1">
      <alignment horizontal="right" vertical="center"/>
    </xf>
    <xf numFmtId="191" fontId="13" fillId="0" borderId="6" xfId="3495" applyNumberFormat="1" applyFont="1" applyFill="1" applyBorder="1" applyAlignment="1">
      <alignment horizontal="right" vertical="center" wrapText="1"/>
    </xf>
    <xf numFmtId="4" fontId="13" fillId="0" borderId="6" xfId="3495" applyNumberFormat="1" applyFont="1" applyFill="1" applyBorder="1" applyAlignment="1" applyProtection="1">
      <alignment horizontal="right" vertical="center" wrapText="1"/>
      <protection locked="0"/>
    </xf>
    <xf numFmtId="0" fontId="13" fillId="0" borderId="6" xfId="3495" applyFont="1" applyBorder="1" applyAlignment="1">
      <alignment horizontal="center" vertical="center"/>
    </xf>
    <xf numFmtId="4" fontId="13" fillId="0" borderId="6" xfId="3495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191" fontId="16" fillId="0" borderId="6" xfId="0" applyNumberFormat="1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 applyProtection="1">
      <alignment horizontal="center" vertical="center" wrapText="1"/>
    </xf>
    <xf numFmtId="49" fontId="17" fillId="0" borderId="6" xfId="0" applyNumberFormat="1" applyFont="1" applyFill="1" applyBorder="1" applyAlignment="1" applyProtection="1">
      <alignment vertical="center"/>
    </xf>
    <xf numFmtId="49" fontId="28" fillId="0" borderId="6" xfId="0" applyNumberFormat="1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 applyProtection="1">
      <alignment horizontal="left" vertical="center"/>
    </xf>
    <xf numFmtId="49" fontId="17" fillId="0" borderId="6" xfId="0" applyNumberFormat="1" applyFont="1" applyFill="1" applyBorder="1" applyAlignment="1" applyProtection="1">
      <alignment horizontal="left" vertical="center"/>
    </xf>
    <xf numFmtId="4" fontId="17" fillId="0" borderId="6" xfId="0" applyNumberFormat="1" applyFont="1" applyFill="1" applyBorder="1" applyAlignment="1" applyProtection="1">
      <alignment horizontal="center" vertical="center"/>
    </xf>
    <xf numFmtId="49" fontId="17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5" fillId="0" borderId="12" xfId="3801" applyNumberFormat="1" applyFont="1" applyFill="1" applyBorder="1" applyAlignment="1" applyProtection="1">
      <alignment horizontal="center" vertical="center" wrapText="1"/>
    </xf>
    <xf numFmtId="0" fontId="15" fillId="0" borderId="11" xfId="3801" applyNumberFormat="1" applyFont="1" applyFill="1" applyBorder="1" applyAlignment="1" applyProtection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3489" applyFont="1" applyProtection="1"/>
    <xf numFmtId="0" fontId="17" fillId="0" borderId="0" xfId="3489" applyFont="1" applyProtection="1"/>
    <xf numFmtId="49" fontId="17" fillId="0" borderId="0" xfId="3489" applyNumberFormat="1" applyFont="1" applyFill="1" applyAlignment="1" applyProtection="1">
      <alignment horizontal="center" vertical="center"/>
    </xf>
    <xf numFmtId="0" fontId="17" fillId="0" borderId="0" xfId="3489" applyFont="1" applyAlignment="1" applyProtection="1">
      <alignment horizontal="center" vertical="center" wrapText="1"/>
    </xf>
    <xf numFmtId="178" fontId="17" fillId="0" borderId="0" xfId="3489" applyNumberFormat="1" applyFont="1" applyAlignment="1" applyProtection="1">
      <alignment horizontal="center" vertical="center"/>
    </xf>
    <xf numFmtId="0" fontId="17" fillId="0" borderId="0" xfId="3489" applyFont="1" applyAlignment="1" applyProtection="1">
      <alignment horizontal="center" vertical="center"/>
    </xf>
    <xf numFmtId="49" fontId="6" fillId="0" borderId="0" xfId="3489" applyNumberFormat="1" applyFont="1" applyFill="1" applyAlignment="1" applyProtection="1">
      <alignment horizontal="center" vertical="center" wrapText="1"/>
    </xf>
    <xf numFmtId="49" fontId="29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 applyProtection="1">
      <alignment horizontal="center" vertical="center" wrapText="1"/>
    </xf>
    <xf numFmtId="178" fontId="0" fillId="0" borderId="0" xfId="3489" applyNumberFormat="1" applyFont="1" applyAlignment="1" applyProtection="1">
      <alignment horizontal="center" vertical="center"/>
    </xf>
    <xf numFmtId="0" fontId="13" fillId="0" borderId="15" xfId="3489" applyFont="1" applyBorder="1" applyAlignment="1" applyProtection="1">
      <alignment horizontal="right" vertical="center"/>
    </xf>
    <xf numFmtId="0" fontId="15" fillId="0" borderId="6" xfId="3489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6" xfId="3801" applyNumberFormat="1" applyFont="1" applyFill="1" applyBorder="1" applyAlignment="1" applyProtection="1">
      <alignment horizontal="center" vertical="center" wrapText="1"/>
    </xf>
    <xf numFmtId="0" fontId="13" fillId="0" borderId="6" xfId="3489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3493" applyFont="1" applyAlignment="1" applyProtection="1">
      <alignment horizontal="center" vertical="center"/>
    </xf>
    <xf numFmtId="0" fontId="0" fillId="0" borderId="0" xfId="3493" applyFont="1" applyProtection="1"/>
    <xf numFmtId="0" fontId="0" fillId="0" borderId="0" xfId="3493" applyFont="1" applyAlignment="1" applyProtection="1">
      <alignment horizontal="right" vertical="center"/>
    </xf>
    <xf numFmtId="0" fontId="15" fillId="0" borderId="6" xfId="3493" applyFont="1" applyBorder="1" applyAlignment="1" applyProtection="1">
      <alignment horizontal="centerContinuous" vertical="center"/>
    </xf>
    <xf numFmtId="0" fontId="15" fillId="0" borderId="6" xfId="3493" applyFont="1" applyBorder="1" applyAlignment="1" applyProtection="1">
      <alignment horizontal="center" vertical="center"/>
    </xf>
    <xf numFmtId="0" fontId="13" fillId="0" borderId="6" xfId="3493" applyFont="1" applyBorder="1" applyAlignment="1" applyProtection="1">
      <alignment vertical="center"/>
    </xf>
    <xf numFmtId="191" fontId="13" fillId="0" borderId="6" xfId="3493" applyNumberFormat="1" applyFont="1" applyFill="1" applyBorder="1" applyAlignment="1" applyProtection="1">
      <alignment horizontal="right" vertical="center" wrapText="1"/>
      <protection locked="0"/>
    </xf>
    <xf numFmtId="191" fontId="13" fillId="0" borderId="6" xfId="3493" applyNumberFormat="1" applyFont="1" applyFill="1" applyBorder="1" applyAlignment="1" applyProtection="1">
      <alignment horizontal="right" vertical="center"/>
    </xf>
    <xf numFmtId="0" fontId="13" fillId="0" borderId="6" xfId="164" applyFont="1" applyBorder="1" applyAlignment="1" applyProtection="1">
      <alignment vertical="center"/>
    </xf>
    <xf numFmtId="0" fontId="13" fillId="0" borderId="6" xfId="3493" applyFont="1" applyBorder="1" applyAlignment="1" applyProtection="1">
      <alignment horizontal="center" vertical="center"/>
    </xf>
    <xf numFmtId="4" fontId="13" fillId="0" borderId="6" xfId="3493" applyNumberFormat="1" applyFont="1" applyFill="1" applyBorder="1" applyAlignment="1" applyProtection="1">
      <alignment horizontal="right" vertical="center" wrapText="1"/>
    </xf>
    <xf numFmtId="191" fontId="13" fillId="0" borderId="6" xfId="3493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quotePrefix="1">
      <alignment vertical="center"/>
    </xf>
    <xf numFmtId="191" fontId="15" fillId="0" borderId="6" xfId="2316" applyNumberFormat="1" applyFont="1" applyBorder="1" applyAlignment="1" quotePrefix="1">
      <alignment horizontal="center" vertical="center" wrapText="1"/>
    </xf>
    <xf numFmtId="0" fontId="15" fillId="0" borderId="6" xfId="2316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D8" sqref="D8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79"/>
      <c r="B1" s="179"/>
      <c r="C1" s="179"/>
      <c r="D1" s="179"/>
    </row>
    <row r="2" spans="1:4">
      <c r="A2" s="180" t="s">
        <v>0</v>
      </c>
      <c r="B2" s="181"/>
      <c r="C2" s="181"/>
      <c r="D2" s="181"/>
    </row>
    <row r="3" ht="20.25" spans="1:4">
      <c r="A3" s="182" t="s">
        <v>1</v>
      </c>
      <c r="B3" s="182"/>
      <c r="C3" s="182"/>
      <c r="D3" s="182"/>
    </row>
    <row r="4" spans="1:4">
      <c r="A4" s="183"/>
      <c r="B4" s="183"/>
      <c r="C4" s="183"/>
      <c r="D4" s="184" t="s">
        <v>2</v>
      </c>
    </row>
    <row r="5" ht="20.1" customHeight="1" spans="1:4">
      <c r="A5" s="185" t="s">
        <v>3</v>
      </c>
      <c r="B5" s="185"/>
      <c r="C5" s="185" t="s">
        <v>4</v>
      </c>
      <c r="D5" s="185"/>
    </row>
    <row r="6" ht="20.1" customHeight="1" spans="1:4">
      <c r="A6" s="186" t="s">
        <v>5</v>
      </c>
      <c r="B6" s="186" t="s">
        <v>6</v>
      </c>
      <c r="C6" s="186" t="s">
        <v>7</v>
      </c>
      <c r="D6" s="186" t="s">
        <v>6</v>
      </c>
    </row>
    <row r="7" ht="20.1" customHeight="1" spans="1:4">
      <c r="A7" s="187" t="s">
        <v>8</v>
      </c>
      <c r="B7" s="188">
        <v>74525.27</v>
      </c>
      <c r="C7" s="187" t="s">
        <v>9</v>
      </c>
      <c r="D7" s="189">
        <f>SUM(D8:D10)</f>
        <v>49238.87</v>
      </c>
    </row>
    <row r="8" ht="20.1" customHeight="1" spans="1:4">
      <c r="A8" s="187" t="s">
        <v>10</v>
      </c>
      <c r="B8" s="188">
        <v>0</v>
      </c>
      <c r="C8" s="187" t="s">
        <v>11</v>
      </c>
      <c r="D8" s="188">
        <v>39963.8</v>
      </c>
    </row>
    <row r="9" ht="20.1" customHeight="1" spans="1:4">
      <c r="A9" s="190" t="s">
        <v>12</v>
      </c>
      <c r="B9" s="188">
        <v>183</v>
      </c>
      <c r="C9" s="187" t="s">
        <v>13</v>
      </c>
      <c r="D9" s="188">
        <v>2938.68</v>
      </c>
    </row>
    <row r="10" ht="20.1" customHeight="1" spans="1:4">
      <c r="A10" s="190" t="s">
        <v>14</v>
      </c>
      <c r="B10" s="188">
        <v>2431.04</v>
      </c>
      <c r="C10" s="187" t="s">
        <v>15</v>
      </c>
      <c r="D10" s="188">
        <v>6336.39</v>
      </c>
    </row>
    <row r="11" ht="20.1" customHeight="1" spans="1:4">
      <c r="A11" s="190" t="s">
        <v>16</v>
      </c>
      <c r="B11" s="188">
        <v>0</v>
      </c>
      <c r="C11" s="187" t="s">
        <v>17</v>
      </c>
      <c r="D11" s="188">
        <v>27900.44</v>
      </c>
    </row>
    <row r="12" ht="20.1" customHeight="1" spans="1:4">
      <c r="A12" s="191" t="s">
        <v>18</v>
      </c>
      <c r="B12" s="192">
        <f>SUM(B7:B11)</f>
        <v>77139.31</v>
      </c>
      <c r="C12" s="191" t="s">
        <v>19</v>
      </c>
      <c r="D12" s="193">
        <f>IF(SUM(D7,D11)&lt;&gt;B12,0,B12)</f>
        <v>77139.31</v>
      </c>
    </row>
  </sheetData>
  <sheetProtection password="CF18" sheet="1" selectLockedCells="1" objects="1"/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topLeftCell="A2" workbookViewId="0">
      <selection activeCell="G9" sqref="G9"/>
    </sheetView>
  </sheetViews>
  <sheetFormatPr defaultColWidth="9" defaultRowHeight="14.25" outlineLevelCol="4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customFormat="1" ht="25.15" customHeight="1" spans="1:4">
      <c r="A1" s="2" t="s">
        <v>420</v>
      </c>
      <c r="B1" s="3"/>
      <c r="C1" s="3"/>
      <c r="D1" s="3"/>
    </row>
    <row r="2" ht="34.9" customHeight="1" spans="1:5">
      <c r="A2" s="4" t="s">
        <v>421</v>
      </c>
      <c r="B2" s="4"/>
      <c r="C2" s="4"/>
      <c r="D2" s="4"/>
      <c r="E2" s="4"/>
    </row>
    <row r="3" ht="34" customHeight="1" spans="1:5">
      <c r="A3" s="5" t="s">
        <v>422</v>
      </c>
      <c r="B3" s="6" t="s">
        <v>423</v>
      </c>
      <c r="C3" s="6"/>
      <c r="D3" s="7">
        <v>140</v>
      </c>
      <c r="E3" s="7"/>
    </row>
    <row r="4" ht="34" customHeight="1" spans="1:5">
      <c r="A4" s="8"/>
      <c r="B4" s="9" t="s">
        <v>424</v>
      </c>
      <c r="C4" s="9"/>
      <c r="D4" s="9">
        <v>140</v>
      </c>
      <c r="E4" s="9"/>
    </row>
    <row r="5" ht="34" customHeight="1" spans="1:5">
      <c r="A5" s="8"/>
      <c r="B5" s="9" t="s">
        <v>425</v>
      </c>
      <c r="C5" s="9"/>
      <c r="D5" s="9">
        <v>0</v>
      </c>
      <c r="E5" s="9"/>
    </row>
    <row r="6" ht="34" customHeight="1" spans="1:5">
      <c r="A6" s="10" t="s">
        <v>426</v>
      </c>
      <c r="B6" s="9" t="s">
        <v>427</v>
      </c>
      <c r="C6" s="9"/>
      <c r="D6" s="9"/>
      <c r="E6" s="9"/>
    </row>
    <row r="7" ht="34" customHeight="1" spans="1:5">
      <c r="A7" s="8" t="s">
        <v>428</v>
      </c>
      <c r="B7" s="9"/>
      <c r="C7" s="9"/>
      <c r="D7" s="9"/>
      <c r="E7" s="9"/>
    </row>
    <row r="8" s="1" customFormat="1" ht="34" customHeight="1" spans="1:5">
      <c r="A8" s="11" t="s">
        <v>429</v>
      </c>
      <c r="B8" s="12" t="s">
        <v>430</v>
      </c>
      <c r="C8" s="13" t="s">
        <v>431</v>
      </c>
      <c r="D8" s="13" t="s">
        <v>432</v>
      </c>
      <c r="E8" s="13" t="s">
        <v>433</v>
      </c>
    </row>
    <row r="9" s="1" customFormat="1" ht="34" customHeight="1" spans="1:5">
      <c r="A9" s="11"/>
      <c r="B9" s="12" t="s">
        <v>434</v>
      </c>
      <c r="C9" s="12" t="s">
        <v>435</v>
      </c>
      <c r="D9" s="14" t="s">
        <v>436</v>
      </c>
      <c r="E9" s="12" t="s">
        <v>437</v>
      </c>
    </row>
    <row r="10" s="1" customFormat="1" ht="34" customHeight="1" spans="1:5">
      <c r="A10" s="11"/>
      <c r="B10" s="12"/>
      <c r="C10" s="12"/>
      <c r="D10" s="14" t="s">
        <v>438</v>
      </c>
      <c r="E10" s="12" t="s">
        <v>439</v>
      </c>
    </row>
    <row r="11" s="1" customFormat="1" ht="34" customHeight="1" spans="1:5">
      <c r="A11" s="11"/>
      <c r="B11" s="12"/>
      <c r="C11" s="12" t="s">
        <v>440</v>
      </c>
      <c r="D11" s="12" t="s">
        <v>441</v>
      </c>
      <c r="E11" s="15" t="s">
        <v>442</v>
      </c>
    </row>
    <row r="12" s="1" customFormat="1" ht="34" customHeight="1" spans="1:5">
      <c r="A12" s="11"/>
      <c r="B12" s="12"/>
      <c r="C12" s="12" t="s">
        <v>443</v>
      </c>
      <c r="D12" s="14" t="s">
        <v>444</v>
      </c>
      <c r="E12" s="15" t="s">
        <v>442</v>
      </c>
    </row>
    <row r="13" s="1" customFormat="1" ht="34" customHeight="1" spans="1:5">
      <c r="A13" s="11"/>
      <c r="B13" s="12" t="s">
        <v>445</v>
      </c>
      <c r="C13" s="12" t="s">
        <v>446</v>
      </c>
      <c r="D13" s="12" t="s">
        <v>447</v>
      </c>
      <c r="E13" s="12" t="s">
        <v>448</v>
      </c>
    </row>
    <row r="14" s="1" customFormat="1" ht="34" customHeight="1" spans="1:5">
      <c r="A14" s="11"/>
      <c r="B14" s="12" t="s">
        <v>449</v>
      </c>
      <c r="C14" s="12" t="s">
        <v>450</v>
      </c>
      <c r="D14" s="12" t="s">
        <v>451</v>
      </c>
      <c r="E14" s="16">
        <v>1</v>
      </c>
    </row>
    <row r="15" spans="1:5">
      <c r="A15" s="17" t="s">
        <v>452</v>
      </c>
      <c r="B15" s="17"/>
      <c r="C15" s="17"/>
      <c r="D15" s="17"/>
      <c r="E15" s="17"/>
    </row>
  </sheetData>
  <mergeCells count="13">
    <mergeCell ref="A2:E2"/>
    <mergeCell ref="B3:C3"/>
    <mergeCell ref="D3:E3"/>
    <mergeCell ref="B4:C4"/>
    <mergeCell ref="D4:E4"/>
    <mergeCell ref="B5:C5"/>
    <mergeCell ref="D5:E5"/>
    <mergeCell ref="A15:E15"/>
    <mergeCell ref="A3:A5"/>
    <mergeCell ref="A8:A14"/>
    <mergeCell ref="B9:B12"/>
    <mergeCell ref="C9:C10"/>
    <mergeCell ref="B6:E7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opLeftCell="A15" workbookViewId="0">
      <selection activeCell="B10" sqref="B10"/>
    </sheetView>
  </sheetViews>
  <sheetFormatPr defaultColWidth="9" defaultRowHeight="14.25" outlineLevelCol="7"/>
  <cols>
    <col min="1" max="1" width="12.125" customWidth="1"/>
    <col min="2" max="2" width="38.875" customWidth="1"/>
    <col min="3" max="8" width="13.375" style="159" customWidth="1"/>
  </cols>
  <sheetData>
    <row r="1" spans="1:8">
      <c r="A1" s="160" t="s">
        <v>20</v>
      </c>
      <c r="B1" s="161"/>
      <c r="C1" s="162"/>
      <c r="D1" s="163"/>
      <c r="E1" s="163"/>
      <c r="F1" s="164"/>
      <c r="G1" s="165"/>
      <c r="H1" s="165"/>
    </row>
    <row r="2" ht="29.1" customHeight="1" spans="1:8">
      <c r="A2" s="166" t="s">
        <v>21</v>
      </c>
      <c r="B2" s="166"/>
      <c r="C2" s="166"/>
      <c r="D2" s="166"/>
      <c r="E2" s="166"/>
      <c r="F2" s="166"/>
      <c r="G2" s="166"/>
      <c r="H2" s="166"/>
    </row>
    <row r="3" ht="25.5" spans="1:8">
      <c r="A3" s="160"/>
      <c r="B3" s="160"/>
      <c r="C3" s="167"/>
      <c r="D3" s="168"/>
      <c r="E3" s="168"/>
      <c r="F3" s="169"/>
      <c r="G3" s="170" t="s">
        <v>2</v>
      </c>
      <c r="H3" s="170"/>
    </row>
    <row r="4" spans="1:8">
      <c r="A4" s="171" t="s">
        <v>22</v>
      </c>
      <c r="B4" s="171" t="s">
        <v>23</v>
      </c>
      <c r="C4" s="172" t="s">
        <v>24</v>
      </c>
      <c r="D4" s="173"/>
      <c r="E4" s="173"/>
      <c r="F4" s="173"/>
      <c r="G4" s="173"/>
      <c r="H4" s="174"/>
    </row>
    <row r="5" ht="60" customHeight="1" spans="1:8">
      <c r="A5" s="171"/>
      <c r="B5" s="171"/>
      <c r="C5" s="175" t="s">
        <v>25</v>
      </c>
      <c r="D5" s="175" t="s">
        <v>26</v>
      </c>
      <c r="E5" s="175" t="s">
        <v>27</v>
      </c>
      <c r="F5" s="175" t="s">
        <v>28</v>
      </c>
      <c r="G5" s="176" t="s">
        <v>29</v>
      </c>
      <c r="H5" s="175" t="s">
        <v>30</v>
      </c>
    </row>
    <row r="6" ht="20.1" customHeight="1" spans="1:8">
      <c r="A6" s="177" t="s">
        <v>31</v>
      </c>
      <c r="B6" s="177" t="s">
        <v>31</v>
      </c>
      <c r="C6" s="178">
        <v>1</v>
      </c>
      <c r="D6" s="177">
        <v>2</v>
      </c>
      <c r="E6" s="178">
        <v>3</v>
      </c>
      <c r="F6" s="178">
        <v>4</v>
      </c>
      <c r="G6" s="177">
        <v>5</v>
      </c>
      <c r="H6" s="178">
        <v>6</v>
      </c>
    </row>
    <row r="7" ht="20.1" customHeight="1" spans="1:8">
      <c r="A7" s="134"/>
      <c r="B7" s="137" t="s">
        <v>32</v>
      </c>
      <c r="C7" s="136">
        <v>77139.31</v>
      </c>
      <c r="D7" s="153">
        <v>74525.27</v>
      </c>
      <c r="E7" s="153"/>
      <c r="F7" s="153">
        <v>183</v>
      </c>
      <c r="G7" s="153"/>
      <c r="H7" s="153">
        <v>2431.04</v>
      </c>
    </row>
    <row r="8" ht="24" customHeight="1" spans="1:8">
      <c r="A8" s="138" t="s">
        <v>33</v>
      </c>
      <c r="B8" s="139" t="s">
        <v>34</v>
      </c>
      <c r="C8" s="136">
        <v>349.33</v>
      </c>
      <c r="D8" s="145">
        <v>349.33</v>
      </c>
      <c r="E8" s="140"/>
      <c r="F8" s="140">
        <v>0</v>
      </c>
      <c r="G8" s="140"/>
      <c r="H8" s="140">
        <v>0</v>
      </c>
    </row>
    <row r="9" ht="24" customHeight="1" spans="1:8">
      <c r="A9" s="138" t="s">
        <v>35</v>
      </c>
      <c r="B9" s="139" t="s">
        <v>36</v>
      </c>
      <c r="C9" s="136">
        <v>27682.35</v>
      </c>
      <c r="D9" s="140">
        <v>26685.39</v>
      </c>
      <c r="E9" s="140"/>
      <c r="F9" s="140">
        <v>10</v>
      </c>
      <c r="G9" s="140"/>
      <c r="H9" s="140">
        <v>986.96</v>
      </c>
    </row>
    <row r="10" ht="24" customHeight="1" spans="1:8">
      <c r="A10" s="138" t="s">
        <v>37</v>
      </c>
      <c r="B10" s="139" t="s">
        <v>38</v>
      </c>
      <c r="C10" s="136">
        <v>1227.57</v>
      </c>
      <c r="D10" s="145">
        <v>1220.52</v>
      </c>
      <c r="E10" s="145"/>
      <c r="F10" s="145">
        <v>0</v>
      </c>
      <c r="G10" s="145"/>
      <c r="H10" s="145">
        <v>7.05</v>
      </c>
    </row>
    <row r="11" ht="24" customHeight="1" spans="1:8">
      <c r="A11" s="138" t="s">
        <v>39</v>
      </c>
      <c r="B11" s="139" t="s">
        <v>40</v>
      </c>
      <c r="C11" s="136">
        <v>1044.44</v>
      </c>
      <c r="D11" s="140">
        <v>1037.4</v>
      </c>
      <c r="E11" s="140"/>
      <c r="F11" s="145">
        <v>0</v>
      </c>
      <c r="G11" s="140"/>
      <c r="H11" s="140">
        <v>7.04</v>
      </c>
    </row>
    <row r="12" ht="24" customHeight="1" spans="1:8">
      <c r="A12" s="138" t="s">
        <v>41</v>
      </c>
      <c r="B12" s="139" t="s">
        <v>42</v>
      </c>
      <c r="C12" s="136">
        <v>2236.13</v>
      </c>
      <c r="D12" s="140">
        <v>2144.4</v>
      </c>
      <c r="E12" s="140"/>
      <c r="F12" s="145">
        <v>0</v>
      </c>
      <c r="G12" s="140"/>
      <c r="H12" s="140">
        <v>91.73</v>
      </c>
    </row>
    <row r="13" ht="24" customHeight="1" spans="1:8">
      <c r="A13" s="138" t="s">
        <v>43</v>
      </c>
      <c r="B13" s="139" t="s">
        <v>44</v>
      </c>
      <c r="C13" s="136">
        <v>2705.56</v>
      </c>
      <c r="D13" s="140">
        <v>2593.89</v>
      </c>
      <c r="E13" s="140"/>
      <c r="F13" s="145">
        <v>0</v>
      </c>
      <c r="G13" s="140"/>
      <c r="H13" s="140">
        <v>111.67</v>
      </c>
    </row>
    <row r="14" ht="24" customHeight="1" spans="1:8">
      <c r="A14" s="138" t="s">
        <v>45</v>
      </c>
      <c r="B14" s="139" t="s">
        <v>46</v>
      </c>
      <c r="C14" s="136">
        <v>2007.34</v>
      </c>
      <c r="D14" s="140">
        <v>1958.11</v>
      </c>
      <c r="E14" s="140"/>
      <c r="F14" s="145">
        <v>0</v>
      </c>
      <c r="G14" s="140"/>
      <c r="H14" s="140">
        <v>49.23</v>
      </c>
    </row>
    <row r="15" ht="24" customHeight="1" spans="1:8">
      <c r="A15" s="138" t="s">
        <v>47</v>
      </c>
      <c r="B15" s="139" t="s">
        <v>48</v>
      </c>
      <c r="C15" s="136">
        <v>2260.15</v>
      </c>
      <c r="D15" s="140">
        <v>2157.56</v>
      </c>
      <c r="E15" s="140"/>
      <c r="F15" s="145">
        <v>0</v>
      </c>
      <c r="G15" s="140"/>
      <c r="H15" s="140">
        <v>102.59</v>
      </c>
    </row>
    <row r="16" ht="24" customHeight="1" spans="1:8">
      <c r="A16" s="138" t="s">
        <v>49</v>
      </c>
      <c r="B16" s="139" t="s">
        <v>50</v>
      </c>
      <c r="C16" s="136">
        <v>2311.59</v>
      </c>
      <c r="D16" s="140">
        <v>2185.63</v>
      </c>
      <c r="E16" s="140"/>
      <c r="F16" s="140">
        <v>0</v>
      </c>
      <c r="G16" s="140"/>
      <c r="H16" s="140">
        <v>125.96</v>
      </c>
    </row>
    <row r="17" ht="24" customHeight="1" spans="1:8">
      <c r="A17" s="138" t="s">
        <v>51</v>
      </c>
      <c r="B17" s="139" t="s">
        <v>52</v>
      </c>
      <c r="C17" s="136">
        <v>2085.53</v>
      </c>
      <c r="D17" s="140">
        <v>1998.43</v>
      </c>
      <c r="E17" s="140"/>
      <c r="F17" s="140">
        <v>0</v>
      </c>
      <c r="G17" s="140"/>
      <c r="H17" s="140">
        <v>87.1</v>
      </c>
    </row>
    <row r="18" ht="24" customHeight="1" spans="1:8">
      <c r="A18" s="138" t="s">
        <v>53</v>
      </c>
      <c r="B18" s="139" t="s">
        <v>54</v>
      </c>
      <c r="C18" s="136">
        <v>3407.79</v>
      </c>
      <c r="D18" s="140">
        <v>3306.44</v>
      </c>
      <c r="E18" s="140"/>
      <c r="F18" s="140">
        <v>30</v>
      </c>
      <c r="G18" s="140"/>
      <c r="H18" s="140">
        <v>71.35</v>
      </c>
    </row>
    <row r="19" ht="24" customHeight="1" spans="1:8">
      <c r="A19" s="138" t="s">
        <v>55</v>
      </c>
      <c r="B19" s="139" t="s">
        <v>56</v>
      </c>
      <c r="C19" s="136">
        <v>621.43</v>
      </c>
      <c r="D19" s="140">
        <v>616.7</v>
      </c>
      <c r="E19" s="140"/>
      <c r="F19" s="140">
        <v>0</v>
      </c>
      <c r="G19" s="140"/>
      <c r="H19" s="140">
        <v>4.73</v>
      </c>
    </row>
    <row r="20" ht="24" customHeight="1" spans="1:8">
      <c r="A20" s="138" t="s">
        <v>57</v>
      </c>
      <c r="B20" s="139" t="s">
        <v>58</v>
      </c>
      <c r="C20" s="136">
        <v>5866.11</v>
      </c>
      <c r="D20" s="140">
        <v>5656.82</v>
      </c>
      <c r="E20" s="140"/>
      <c r="F20" s="140">
        <v>80</v>
      </c>
      <c r="G20" s="140"/>
      <c r="H20" s="140">
        <v>129.29</v>
      </c>
    </row>
    <row r="21" ht="24" customHeight="1" spans="1:8">
      <c r="A21" s="138" t="s">
        <v>59</v>
      </c>
      <c r="B21" s="139" t="s">
        <v>60</v>
      </c>
      <c r="C21" s="136">
        <v>6284.62</v>
      </c>
      <c r="D21" s="140">
        <v>6137.31</v>
      </c>
      <c r="E21" s="140"/>
      <c r="F21" s="140">
        <v>23</v>
      </c>
      <c r="G21" s="140"/>
      <c r="H21" s="140">
        <v>124.31</v>
      </c>
    </row>
    <row r="22" ht="24" customHeight="1" spans="1:8">
      <c r="A22" s="138" t="s">
        <v>61</v>
      </c>
      <c r="B22" s="139" t="s">
        <v>62</v>
      </c>
      <c r="C22" s="136">
        <v>1138.37</v>
      </c>
      <c r="D22" s="140">
        <v>1138.37</v>
      </c>
      <c r="E22" s="140"/>
      <c r="F22" s="140">
        <v>0</v>
      </c>
      <c r="G22" s="140"/>
      <c r="H22" s="140">
        <v>0</v>
      </c>
    </row>
    <row r="23" ht="24" customHeight="1" spans="1:8">
      <c r="A23" s="138" t="s">
        <v>63</v>
      </c>
      <c r="B23" s="139" t="s">
        <v>64</v>
      </c>
      <c r="C23" s="136">
        <v>246</v>
      </c>
      <c r="D23" s="140">
        <v>179</v>
      </c>
      <c r="E23" s="140"/>
      <c r="F23" s="140">
        <v>0</v>
      </c>
      <c r="G23" s="140"/>
      <c r="H23" s="140">
        <v>67</v>
      </c>
    </row>
    <row r="24" ht="24" customHeight="1" spans="1:8">
      <c r="A24" s="138" t="s">
        <v>65</v>
      </c>
      <c r="B24" s="139" t="s">
        <v>66</v>
      </c>
      <c r="C24" s="136">
        <v>693.84</v>
      </c>
      <c r="D24" s="140">
        <v>688.86</v>
      </c>
      <c r="E24" s="140"/>
      <c r="F24" s="140">
        <v>0</v>
      </c>
      <c r="G24" s="140"/>
      <c r="H24" s="140">
        <v>4.98</v>
      </c>
    </row>
    <row r="25" ht="24" customHeight="1" spans="1:8">
      <c r="A25" s="138" t="s">
        <v>67</v>
      </c>
      <c r="B25" s="139" t="s">
        <v>68</v>
      </c>
      <c r="C25" s="136">
        <v>1551.4</v>
      </c>
      <c r="D25" s="140">
        <v>1472.06</v>
      </c>
      <c r="E25" s="140"/>
      <c r="F25" s="140">
        <v>0</v>
      </c>
      <c r="G25" s="140"/>
      <c r="H25" s="140">
        <v>79.34</v>
      </c>
    </row>
    <row r="26" ht="24" customHeight="1" spans="1:8">
      <c r="A26" s="138" t="s">
        <v>69</v>
      </c>
      <c r="B26" s="139" t="s">
        <v>70</v>
      </c>
      <c r="C26" s="136">
        <v>2804.07</v>
      </c>
      <c r="D26" s="140">
        <v>2702.29</v>
      </c>
      <c r="E26" s="140"/>
      <c r="F26" s="140">
        <v>40</v>
      </c>
      <c r="G26" s="140"/>
      <c r="H26" s="140">
        <v>61.78</v>
      </c>
    </row>
    <row r="27" ht="24" customHeight="1" spans="1:8">
      <c r="A27" s="138" t="s">
        <v>71</v>
      </c>
      <c r="B27" s="139" t="s">
        <v>72</v>
      </c>
      <c r="C27" s="136">
        <v>486.01</v>
      </c>
      <c r="D27" s="140">
        <v>477.23</v>
      </c>
      <c r="E27" s="140"/>
      <c r="F27" s="140">
        <v>0</v>
      </c>
      <c r="G27" s="140"/>
      <c r="H27" s="140">
        <v>8.78</v>
      </c>
    </row>
    <row r="28" ht="24" customHeight="1" spans="1:8">
      <c r="A28" s="138" t="s">
        <v>73</v>
      </c>
      <c r="B28" s="139" t="s">
        <v>74</v>
      </c>
      <c r="C28" s="136">
        <v>717.84</v>
      </c>
      <c r="D28" s="140">
        <v>704.27</v>
      </c>
      <c r="E28" s="140"/>
      <c r="F28" s="140">
        <v>0</v>
      </c>
      <c r="G28" s="140"/>
      <c r="H28" s="140">
        <v>13.57</v>
      </c>
    </row>
    <row r="29" ht="24" customHeight="1" spans="1:8">
      <c r="A29" s="138" t="s">
        <v>75</v>
      </c>
      <c r="B29" s="139" t="s">
        <v>76</v>
      </c>
      <c r="C29" s="136">
        <v>732.68</v>
      </c>
      <c r="D29" s="140">
        <v>726.3</v>
      </c>
      <c r="E29" s="140"/>
      <c r="F29" s="140">
        <v>0</v>
      </c>
      <c r="G29" s="140"/>
      <c r="H29" s="140">
        <v>6.38</v>
      </c>
    </row>
    <row r="30" ht="24" customHeight="1" spans="1:8">
      <c r="A30" s="138" t="s">
        <v>77</v>
      </c>
      <c r="B30" s="139" t="s">
        <v>78</v>
      </c>
      <c r="C30" s="136">
        <v>1348.57</v>
      </c>
      <c r="D30" s="140">
        <v>1299.38</v>
      </c>
      <c r="E30" s="140"/>
      <c r="F30" s="140">
        <v>0</v>
      </c>
      <c r="G30" s="140"/>
      <c r="H30" s="140">
        <v>49.19</v>
      </c>
    </row>
    <row r="31" ht="24" customHeight="1" spans="1:8">
      <c r="A31" s="138" t="s">
        <v>79</v>
      </c>
      <c r="B31" s="139" t="s">
        <v>80</v>
      </c>
      <c r="C31" s="136">
        <v>968.3</v>
      </c>
      <c r="D31" s="140">
        <v>942.25</v>
      </c>
      <c r="E31" s="140"/>
      <c r="F31" s="140">
        <v>0</v>
      </c>
      <c r="G31" s="140"/>
      <c r="H31" s="140">
        <v>26.05</v>
      </c>
    </row>
    <row r="32" ht="24" customHeight="1" spans="1:8">
      <c r="A32" s="138" t="s">
        <v>81</v>
      </c>
      <c r="B32" s="139" t="s">
        <v>82</v>
      </c>
      <c r="C32" s="136">
        <v>1246.98</v>
      </c>
      <c r="D32" s="140">
        <v>1213.68</v>
      </c>
      <c r="E32" s="140"/>
      <c r="F32" s="140">
        <v>0</v>
      </c>
      <c r="G32" s="140"/>
      <c r="H32" s="140">
        <v>33.3</v>
      </c>
    </row>
    <row r="33" ht="24" customHeight="1" spans="1:8">
      <c r="A33" s="138" t="s">
        <v>83</v>
      </c>
      <c r="B33" s="139" t="s">
        <v>84</v>
      </c>
      <c r="C33" s="136">
        <v>475.84</v>
      </c>
      <c r="D33" s="140">
        <v>471.04</v>
      </c>
      <c r="E33" s="140"/>
      <c r="F33" s="140">
        <v>0</v>
      </c>
      <c r="G33" s="140"/>
      <c r="H33" s="140">
        <v>4.8</v>
      </c>
    </row>
    <row r="34" ht="24" customHeight="1" spans="1:8">
      <c r="A34" s="138" t="s">
        <v>85</v>
      </c>
      <c r="B34" s="139" t="s">
        <v>86</v>
      </c>
      <c r="C34" s="136">
        <v>429.46</v>
      </c>
      <c r="D34" s="140">
        <v>415.28</v>
      </c>
      <c r="E34" s="140"/>
      <c r="F34" s="140">
        <v>0</v>
      </c>
      <c r="G34" s="140"/>
      <c r="H34" s="140">
        <v>14.18</v>
      </c>
    </row>
    <row r="35" ht="24" customHeight="1" spans="1:8">
      <c r="A35" s="138" t="s">
        <v>87</v>
      </c>
      <c r="B35" s="139" t="s">
        <v>88</v>
      </c>
      <c r="C35" s="136">
        <v>367.55</v>
      </c>
      <c r="D35" s="140">
        <v>363.96</v>
      </c>
      <c r="E35" s="140"/>
      <c r="F35" s="140">
        <v>0</v>
      </c>
      <c r="G35" s="140"/>
      <c r="H35" s="140">
        <v>3.59</v>
      </c>
    </row>
    <row r="36" ht="24" customHeight="1" spans="1:8">
      <c r="A36" s="138" t="s">
        <v>89</v>
      </c>
      <c r="B36" s="139" t="s">
        <v>90</v>
      </c>
      <c r="C36" s="136">
        <v>2147.86</v>
      </c>
      <c r="D36" s="140">
        <v>2007.37</v>
      </c>
      <c r="E36" s="140"/>
      <c r="F36" s="140">
        <v>0</v>
      </c>
      <c r="G36" s="140"/>
      <c r="H36" s="140">
        <v>140.49</v>
      </c>
    </row>
    <row r="37" ht="24" customHeight="1" spans="1:8">
      <c r="A37" s="138" t="s">
        <v>91</v>
      </c>
      <c r="B37" s="139" t="s">
        <v>92</v>
      </c>
      <c r="C37" s="136">
        <v>722.34</v>
      </c>
      <c r="D37" s="140">
        <v>713.47</v>
      </c>
      <c r="E37" s="140"/>
      <c r="F37" s="140">
        <v>0</v>
      </c>
      <c r="G37" s="140"/>
      <c r="H37" s="140">
        <v>8.87</v>
      </c>
    </row>
    <row r="38" ht="24" customHeight="1" spans="1:8">
      <c r="A38" s="138" t="s">
        <v>93</v>
      </c>
      <c r="B38" s="139" t="s">
        <v>94</v>
      </c>
      <c r="C38" s="136">
        <v>665.97</v>
      </c>
      <c r="D38" s="140">
        <v>659.38</v>
      </c>
      <c r="E38" s="140"/>
      <c r="F38" s="140">
        <v>0</v>
      </c>
      <c r="G38" s="140"/>
      <c r="H38" s="140">
        <v>6.59</v>
      </c>
    </row>
    <row r="39" ht="24" customHeight="1" spans="1:8">
      <c r="A39" s="194" t="s">
        <v>95</v>
      </c>
      <c r="B39" s="156" t="s">
        <v>96</v>
      </c>
      <c r="C39" s="136">
        <v>0</v>
      </c>
      <c r="D39" s="140">
        <v>0</v>
      </c>
      <c r="E39" s="140"/>
      <c r="F39" s="140">
        <v>0</v>
      </c>
      <c r="G39" s="140"/>
      <c r="H39" s="140">
        <v>0</v>
      </c>
    </row>
    <row r="40" ht="24" customHeight="1" spans="1:8">
      <c r="A40" s="194" t="s">
        <v>97</v>
      </c>
      <c r="B40" s="156" t="s">
        <v>98</v>
      </c>
      <c r="C40" s="136">
        <v>306.29</v>
      </c>
      <c r="D40" s="140">
        <v>303.15</v>
      </c>
      <c r="E40" s="140"/>
      <c r="F40" s="140">
        <v>0</v>
      </c>
      <c r="G40" s="140"/>
      <c r="H40" s="140">
        <v>3.14</v>
      </c>
    </row>
  </sheetData>
  <sheetProtection selectLockedCells="1"/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4"/>
  <sheetViews>
    <sheetView topLeftCell="D1" workbookViewId="0">
      <selection activeCell="F18" sqref="F18"/>
    </sheetView>
  </sheetViews>
  <sheetFormatPr defaultColWidth="9" defaultRowHeight="14.25"/>
  <cols>
    <col min="1" max="1" width="7.625" style="124" customWidth="1"/>
    <col min="2" max="2" width="16.75" style="124" customWidth="1"/>
    <col min="3" max="3" width="11.25" style="124" customWidth="1"/>
    <col min="4" max="4" width="26" style="124" customWidth="1"/>
    <col min="5" max="6" width="11.25" style="124" customWidth="1"/>
    <col min="7" max="7" width="10" style="124" customWidth="1"/>
    <col min="8" max="10" width="10.5" style="124" customWidth="1"/>
    <col min="11" max="11" width="11.25" style="124" customWidth="1"/>
    <col min="12" max="12" width="11.625" style="124" customWidth="1"/>
    <col min="13" max="16" width="9.625" style="124" customWidth="1"/>
    <col min="17" max="17" width="9.125" style="124" customWidth="1"/>
    <col min="18" max="18" width="21.5" style="124" customWidth="1"/>
    <col min="19" max="16384" width="9" style="122"/>
  </cols>
  <sheetData>
    <row r="1" s="122" customFormat="1" ht="25.5" spans="1:18">
      <c r="A1" s="125" t="s">
        <v>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4"/>
      <c r="P1" s="124"/>
      <c r="Q1" s="124"/>
      <c r="R1" s="126"/>
    </row>
    <row r="2" s="122" customFormat="1" ht="20.25" spans="1:18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="122" customFormat="1" spans="1:18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46" t="s">
        <v>2</v>
      </c>
      <c r="Q3" s="146"/>
      <c r="R3" s="125"/>
    </row>
    <row r="4" s="123" customFormat="1" ht="30" customHeight="1" spans="1:18">
      <c r="A4" s="128" t="s">
        <v>22</v>
      </c>
      <c r="B4" s="128" t="s">
        <v>23</v>
      </c>
      <c r="C4" s="128" t="s">
        <v>101</v>
      </c>
      <c r="D4" s="128" t="s">
        <v>102</v>
      </c>
      <c r="E4" s="128" t="s">
        <v>103</v>
      </c>
      <c r="F4" s="128" t="s">
        <v>104</v>
      </c>
      <c r="G4" s="128" t="s">
        <v>105</v>
      </c>
      <c r="H4" s="129" t="s">
        <v>106</v>
      </c>
      <c r="I4" s="147"/>
      <c r="J4" s="148"/>
      <c r="K4" s="128" t="s">
        <v>107</v>
      </c>
      <c r="L4" s="149" t="s">
        <v>24</v>
      </c>
      <c r="M4" s="150"/>
      <c r="N4" s="150"/>
      <c r="O4" s="150"/>
      <c r="P4" s="150"/>
      <c r="Q4" s="155"/>
      <c r="R4" s="128" t="s">
        <v>23</v>
      </c>
    </row>
    <row r="5" s="123" customFormat="1" ht="32" customHeight="1" spans="1:18">
      <c r="A5" s="130"/>
      <c r="B5" s="130"/>
      <c r="C5" s="130"/>
      <c r="D5" s="130"/>
      <c r="E5" s="130"/>
      <c r="F5" s="130"/>
      <c r="G5" s="130"/>
      <c r="H5" s="131" t="s">
        <v>108</v>
      </c>
      <c r="I5" s="131" t="s">
        <v>109</v>
      </c>
      <c r="J5" s="128" t="s">
        <v>110</v>
      </c>
      <c r="K5" s="130"/>
      <c r="L5" s="128" t="s">
        <v>103</v>
      </c>
      <c r="M5" s="128" t="s">
        <v>26</v>
      </c>
      <c r="N5" s="128" t="s">
        <v>27</v>
      </c>
      <c r="O5" s="128" t="s">
        <v>28</v>
      </c>
      <c r="P5" s="151" t="s">
        <v>29</v>
      </c>
      <c r="Q5" s="128" t="s">
        <v>30</v>
      </c>
      <c r="R5" s="130"/>
    </row>
    <row r="6" s="123" customFormat="1" ht="13.5" spans="1:18">
      <c r="A6" s="132"/>
      <c r="B6" s="132"/>
      <c r="C6" s="132"/>
      <c r="D6" s="132"/>
      <c r="E6" s="132"/>
      <c r="F6" s="132"/>
      <c r="G6" s="132"/>
      <c r="H6" s="131"/>
      <c r="I6" s="131"/>
      <c r="J6" s="132"/>
      <c r="K6" s="132"/>
      <c r="L6" s="132"/>
      <c r="M6" s="132"/>
      <c r="N6" s="132"/>
      <c r="O6" s="132"/>
      <c r="P6" s="152"/>
      <c r="Q6" s="132"/>
      <c r="R6" s="132"/>
    </row>
    <row r="7" s="123" customFormat="1" ht="20.1" customHeight="1" spans="1:18">
      <c r="A7" s="133" t="s">
        <v>31</v>
      </c>
      <c r="B7" s="133" t="s">
        <v>31</v>
      </c>
      <c r="C7" s="133" t="s">
        <v>31</v>
      </c>
      <c r="D7" s="133" t="s">
        <v>31</v>
      </c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/>
      <c r="K7" s="133">
        <v>6</v>
      </c>
      <c r="L7" s="133">
        <v>7</v>
      </c>
      <c r="M7" s="133">
        <v>8</v>
      </c>
      <c r="N7" s="133">
        <v>9</v>
      </c>
      <c r="O7" s="133">
        <v>10</v>
      </c>
      <c r="P7" s="133">
        <v>11</v>
      </c>
      <c r="Q7" s="133">
        <v>12</v>
      </c>
      <c r="R7" s="133" t="s">
        <v>31</v>
      </c>
    </row>
    <row r="8" s="123" customFormat="1" ht="20.1" customHeight="1" spans="1:18">
      <c r="A8" s="134"/>
      <c r="B8" s="134" t="s">
        <v>103</v>
      </c>
      <c r="C8" s="135"/>
      <c r="D8" s="135"/>
      <c r="E8" s="136"/>
      <c r="F8" s="136"/>
      <c r="G8" s="136"/>
      <c r="H8" s="136"/>
      <c r="I8" s="136"/>
      <c r="J8" s="136"/>
      <c r="K8" s="136"/>
      <c r="L8" s="136"/>
      <c r="M8" s="153"/>
      <c r="N8" s="153"/>
      <c r="O8" s="153"/>
      <c r="P8" s="153"/>
      <c r="Q8" s="153"/>
      <c r="R8" s="134" t="s">
        <v>103</v>
      </c>
    </row>
    <row r="9" s="123" customFormat="1" ht="20.1" customHeight="1" spans="1:18">
      <c r="A9" s="134"/>
      <c r="B9" s="137" t="s">
        <v>32</v>
      </c>
      <c r="C9" s="135"/>
      <c r="D9" s="137" t="s">
        <v>32</v>
      </c>
      <c r="E9" s="136">
        <v>77139.31</v>
      </c>
      <c r="F9" s="136">
        <v>39963.8</v>
      </c>
      <c r="G9" s="136">
        <v>2938.68</v>
      </c>
      <c r="H9" s="136">
        <v>0</v>
      </c>
      <c r="I9" s="136">
        <v>0</v>
      </c>
      <c r="J9" s="136">
        <v>6336.39</v>
      </c>
      <c r="K9" s="136">
        <v>27900.44</v>
      </c>
      <c r="L9" s="136">
        <f t="shared" ref="L9:L72" si="0">M9+O9+Q9</f>
        <v>77139.31</v>
      </c>
      <c r="M9" s="153">
        <f t="shared" ref="M9:M72" si="1">E9-O9-Q9</f>
        <v>74525.27</v>
      </c>
      <c r="N9" s="153"/>
      <c r="O9" s="153">
        <v>183</v>
      </c>
      <c r="P9" s="153"/>
      <c r="Q9" s="153">
        <v>2431.04</v>
      </c>
      <c r="R9" s="137" t="s">
        <v>32</v>
      </c>
    </row>
    <row r="10" s="122" customFormat="1" ht="20.1" customHeight="1" spans="1:18">
      <c r="A10" s="138" t="s">
        <v>33</v>
      </c>
      <c r="B10" s="139" t="s">
        <v>34</v>
      </c>
      <c r="C10" s="140"/>
      <c r="D10" s="140"/>
      <c r="E10" s="140">
        <f t="shared" ref="E10:E73" si="2">F10+J10+K10+G10</f>
        <v>349.33</v>
      </c>
      <c r="F10" s="140">
        <v>51.21</v>
      </c>
      <c r="G10" s="140">
        <v>89.43</v>
      </c>
      <c r="H10" s="140">
        <v>4.69</v>
      </c>
      <c r="I10" s="140">
        <v>0.4</v>
      </c>
      <c r="J10" s="140">
        <v>5.09</v>
      </c>
      <c r="K10" s="140">
        <v>203.6</v>
      </c>
      <c r="L10" s="136">
        <f t="shared" si="0"/>
        <v>349.33</v>
      </c>
      <c r="M10" s="145">
        <f t="shared" si="1"/>
        <v>349.33</v>
      </c>
      <c r="N10" s="140"/>
      <c r="O10" s="140">
        <v>0</v>
      </c>
      <c r="P10" s="140"/>
      <c r="Q10" s="140">
        <v>0</v>
      </c>
      <c r="R10" s="139" t="s">
        <v>34</v>
      </c>
    </row>
    <row r="11" s="122" customFormat="1" ht="20.1" customHeight="1" spans="1:18">
      <c r="A11" s="140"/>
      <c r="B11" s="140"/>
      <c r="C11" s="141" t="s">
        <v>111</v>
      </c>
      <c r="D11" s="142" t="s">
        <v>112</v>
      </c>
      <c r="E11" s="140">
        <f t="shared" si="2"/>
        <v>138.25</v>
      </c>
      <c r="F11" s="143">
        <v>46.6</v>
      </c>
      <c r="G11" s="143">
        <v>86.56</v>
      </c>
      <c r="H11" s="143">
        <v>4.69</v>
      </c>
      <c r="I11" s="143">
        <v>0.4</v>
      </c>
      <c r="J11" s="143">
        <f t="shared" ref="J11:J30" si="3">SUM(H11:I11)</f>
        <v>5.09</v>
      </c>
      <c r="K11" s="140">
        <v>0</v>
      </c>
      <c r="L11" s="136">
        <f t="shared" si="0"/>
        <v>138.25</v>
      </c>
      <c r="M11" s="140">
        <f t="shared" si="1"/>
        <v>138.25</v>
      </c>
      <c r="N11" s="140"/>
      <c r="O11" s="140">
        <v>0</v>
      </c>
      <c r="P11" s="140"/>
      <c r="Q11" s="140">
        <v>0</v>
      </c>
      <c r="R11" s="140"/>
    </row>
    <row r="12" s="122" customFormat="1" ht="20.1" customHeight="1" spans="1:18">
      <c r="A12" s="140"/>
      <c r="B12" s="140"/>
      <c r="C12" s="141" t="s">
        <v>113</v>
      </c>
      <c r="D12" s="144" t="s">
        <v>114</v>
      </c>
      <c r="E12" s="140">
        <f t="shared" si="2"/>
        <v>13.6</v>
      </c>
      <c r="F12" s="143">
        <v>0</v>
      </c>
      <c r="G12" s="143"/>
      <c r="H12" s="143"/>
      <c r="I12" s="143"/>
      <c r="J12" s="143">
        <v>0</v>
      </c>
      <c r="K12" s="140">
        <v>13.6</v>
      </c>
      <c r="L12" s="136">
        <f t="shared" si="0"/>
        <v>13.6</v>
      </c>
      <c r="M12" s="140">
        <f t="shared" si="1"/>
        <v>13.6</v>
      </c>
      <c r="N12" s="140"/>
      <c r="O12" s="140">
        <v>0</v>
      </c>
      <c r="P12" s="140"/>
      <c r="Q12" s="140">
        <v>0</v>
      </c>
      <c r="R12" s="140"/>
    </row>
    <row r="13" s="122" customFormat="1" ht="20.1" customHeight="1" spans="1:18">
      <c r="A13" s="140"/>
      <c r="B13" s="140"/>
      <c r="C13" s="141" t="s">
        <v>115</v>
      </c>
      <c r="D13" s="142" t="s">
        <v>116</v>
      </c>
      <c r="E13" s="140">
        <f t="shared" si="2"/>
        <v>0</v>
      </c>
      <c r="F13" s="143">
        <v>0</v>
      </c>
      <c r="G13" s="143"/>
      <c r="H13" s="143"/>
      <c r="I13" s="143"/>
      <c r="J13" s="143">
        <f t="shared" si="3"/>
        <v>0</v>
      </c>
      <c r="K13" s="140">
        <v>0</v>
      </c>
      <c r="L13" s="136">
        <f t="shared" si="0"/>
        <v>0</v>
      </c>
      <c r="M13" s="140">
        <f t="shared" si="1"/>
        <v>0</v>
      </c>
      <c r="N13" s="140"/>
      <c r="O13" s="140">
        <v>0</v>
      </c>
      <c r="P13" s="140"/>
      <c r="Q13" s="140">
        <v>0</v>
      </c>
      <c r="R13" s="140"/>
    </row>
    <row r="14" s="122" customFormat="1" ht="20.1" customHeight="1" spans="1:18">
      <c r="A14" s="140"/>
      <c r="B14" s="140"/>
      <c r="C14" s="141" t="s">
        <v>117</v>
      </c>
      <c r="D14" s="142" t="s">
        <v>118</v>
      </c>
      <c r="E14" s="140">
        <f t="shared" si="2"/>
        <v>190</v>
      </c>
      <c r="F14" s="143">
        <v>0</v>
      </c>
      <c r="G14" s="143"/>
      <c r="H14" s="143"/>
      <c r="I14" s="143"/>
      <c r="J14" s="143">
        <f t="shared" si="3"/>
        <v>0</v>
      </c>
      <c r="K14" s="140">
        <v>190</v>
      </c>
      <c r="L14" s="136">
        <f t="shared" si="0"/>
        <v>190</v>
      </c>
      <c r="M14" s="140">
        <f t="shared" si="1"/>
        <v>190</v>
      </c>
      <c r="N14" s="140"/>
      <c r="O14" s="140">
        <v>0</v>
      </c>
      <c r="P14" s="140"/>
      <c r="Q14" s="140">
        <v>0</v>
      </c>
      <c r="R14" s="140"/>
    </row>
    <row r="15" s="122" customFormat="1" ht="20.1" customHeight="1" spans="1:18">
      <c r="A15" s="140"/>
      <c r="B15" s="140"/>
      <c r="C15" s="141" t="s">
        <v>119</v>
      </c>
      <c r="D15" s="142" t="s">
        <v>120</v>
      </c>
      <c r="E15" s="140">
        <f t="shared" si="2"/>
        <v>0</v>
      </c>
      <c r="F15" s="143">
        <v>0</v>
      </c>
      <c r="G15" s="143"/>
      <c r="H15" s="143"/>
      <c r="I15" s="143"/>
      <c r="J15" s="143">
        <f t="shared" si="3"/>
        <v>0</v>
      </c>
      <c r="K15" s="140">
        <v>0</v>
      </c>
      <c r="L15" s="136">
        <f t="shared" si="0"/>
        <v>0</v>
      </c>
      <c r="M15" s="140">
        <f t="shared" si="1"/>
        <v>0</v>
      </c>
      <c r="N15" s="140"/>
      <c r="O15" s="140">
        <v>0</v>
      </c>
      <c r="P15" s="140"/>
      <c r="Q15" s="140">
        <v>0</v>
      </c>
      <c r="R15" s="140"/>
    </row>
    <row r="16" s="122" customFormat="1" ht="20.1" customHeight="1" spans="1:18">
      <c r="A16" s="140"/>
      <c r="B16" s="140"/>
      <c r="C16" s="141" t="s">
        <v>121</v>
      </c>
      <c r="D16" s="142" t="s">
        <v>122</v>
      </c>
      <c r="E16" s="140">
        <f t="shared" si="2"/>
        <v>2.87</v>
      </c>
      <c r="F16" s="143">
        <v>0</v>
      </c>
      <c r="G16" s="143">
        <v>2.87</v>
      </c>
      <c r="H16" s="143"/>
      <c r="I16" s="143"/>
      <c r="J16" s="143">
        <f t="shared" si="3"/>
        <v>0</v>
      </c>
      <c r="K16" s="140">
        <v>0</v>
      </c>
      <c r="L16" s="136">
        <f t="shared" si="0"/>
        <v>2.87</v>
      </c>
      <c r="M16" s="140">
        <f t="shared" si="1"/>
        <v>2.87</v>
      </c>
      <c r="N16" s="140"/>
      <c r="O16" s="140">
        <v>0</v>
      </c>
      <c r="P16" s="140"/>
      <c r="Q16" s="140">
        <v>0</v>
      </c>
      <c r="R16" s="140"/>
    </row>
    <row r="17" s="122" customFormat="1" ht="20.1" customHeight="1" spans="1:18">
      <c r="A17" s="140"/>
      <c r="B17" s="140"/>
      <c r="C17" s="141" t="s">
        <v>123</v>
      </c>
      <c r="D17" s="142" t="s">
        <v>124</v>
      </c>
      <c r="E17" s="140">
        <f t="shared" si="2"/>
        <v>3.07</v>
      </c>
      <c r="F17" s="143">
        <v>3.07</v>
      </c>
      <c r="G17" s="143"/>
      <c r="H17" s="143"/>
      <c r="I17" s="143"/>
      <c r="J17" s="143">
        <f t="shared" si="3"/>
        <v>0</v>
      </c>
      <c r="K17" s="140">
        <v>0</v>
      </c>
      <c r="L17" s="136">
        <f t="shared" si="0"/>
        <v>3.07</v>
      </c>
      <c r="M17" s="140">
        <f t="shared" si="1"/>
        <v>3.07</v>
      </c>
      <c r="N17" s="140"/>
      <c r="O17" s="140">
        <v>0</v>
      </c>
      <c r="P17" s="140"/>
      <c r="Q17" s="140">
        <v>0</v>
      </c>
      <c r="R17" s="140"/>
    </row>
    <row r="18" s="122" customFormat="1" ht="20.1" customHeight="1" spans="1:18">
      <c r="A18" s="140"/>
      <c r="B18" s="140"/>
      <c r="C18" s="141" t="s">
        <v>125</v>
      </c>
      <c r="D18" s="142" t="s">
        <v>126</v>
      </c>
      <c r="E18" s="140">
        <f t="shared" si="2"/>
        <v>1.54</v>
      </c>
      <c r="F18" s="143">
        <v>1.54</v>
      </c>
      <c r="G18" s="143"/>
      <c r="H18" s="143"/>
      <c r="I18" s="143"/>
      <c r="J18" s="143">
        <f t="shared" si="3"/>
        <v>0</v>
      </c>
      <c r="K18" s="140">
        <v>0</v>
      </c>
      <c r="L18" s="136">
        <f t="shared" si="0"/>
        <v>1.54</v>
      </c>
      <c r="M18" s="140">
        <f t="shared" si="1"/>
        <v>1.54</v>
      </c>
      <c r="N18" s="140"/>
      <c r="O18" s="140">
        <v>0</v>
      </c>
      <c r="P18" s="140"/>
      <c r="Q18" s="140">
        <v>0</v>
      </c>
      <c r="R18" s="140"/>
    </row>
    <row r="19" s="122" customFormat="1" ht="20.1" customHeight="1" spans="1:18">
      <c r="A19" s="138" t="s">
        <v>35</v>
      </c>
      <c r="B19" s="139" t="s">
        <v>36</v>
      </c>
      <c r="C19" s="140"/>
      <c r="D19" s="140"/>
      <c r="E19" s="140">
        <f t="shared" si="2"/>
        <v>27682.35</v>
      </c>
      <c r="F19" s="140">
        <v>512.22</v>
      </c>
      <c r="G19" s="140">
        <v>26.79</v>
      </c>
      <c r="H19" s="140">
        <v>25.08</v>
      </c>
      <c r="I19" s="140">
        <v>1.3</v>
      </c>
      <c r="J19" s="143">
        <f t="shared" si="3"/>
        <v>26.38</v>
      </c>
      <c r="K19" s="140">
        <v>27116.96</v>
      </c>
      <c r="L19" s="136">
        <f t="shared" si="0"/>
        <v>27682.35</v>
      </c>
      <c r="M19" s="140">
        <f t="shared" si="1"/>
        <v>26685.39</v>
      </c>
      <c r="N19" s="140"/>
      <c r="O19" s="140">
        <v>10</v>
      </c>
      <c r="P19" s="140"/>
      <c r="Q19" s="140">
        <v>986.96</v>
      </c>
      <c r="R19" s="139" t="s">
        <v>36</v>
      </c>
    </row>
    <row r="20" s="122" customFormat="1" ht="20.1" customHeight="1" spans="1:18">
      <c r="A20" s="140"/>
      <c r="B20" s="140"/>
      <c r="C20" s="142" t="s">
        <v>117</v>
      </c>
      <c r="D20" s="137" t="s">
        <v>118</v>
      </c>
      <c r="E20" s="140">
        <f t="shared" si="2"/>
        <v>758.69</v>
      </c>
      <c r="F20" s="140">
        <v>464.82</v>
      </c>
      <c r="G20" s="140">
        <v>26.79</v>
      </c>
      <c r="H20" s="140">
        <v>25.08</v>
      </c>
      <c r="I20" s="140"/>
      <c r="J20" s="143">
        <f t="shared" si="3"/>
        <v>25.08</v>
      </c>
      <c r="K20" s="140">
        <v>242</v>
      </c>
      <c r="L20" s="136">
        <f t="shared" si="0"/>
        <v>758.69</v>
      </c>
      <c r="M20" s="140">
        <f t="shared" si="1"/>
        <v>758.69</v>
      </c>
      <c r="N20" s="140"/>
      <c r="O20" s="140">
        <v>0</v>
      </c>
      <c r="P20" s="140"/>
      <c r="Q20" s="140">
        <v>0</v>
      </c>
      <c r="R20" s="140"/>
    </row>
    <row r="21" s="122" customFormat="1" ht="20.1" customHeight="1" spans="1:18">
      <c r="A21" s="140"/>
      <c r="B21" s="140"/>
      <c r="C21" s="142" t="s">
        <v>123</v>
      </c>
      <c r="D21" s="137" t="s">
        <v>127</v>
      </c>
      <c r="E21" s="140">
        <f t="shared" si="2"/>
        <v>31.6</v>
      </c>
      <c r="F21" s="140">
        <v>31.6</v>
      </c>
      <c r="G21" s="140"/>
      <c r="H21" s="140"/>
      <c r="I21" s="140"/>
      <c r="J21" s="143">
        <f t="shared" si="3"/>
        <v>0</v>
      </c>
      <c r="K21" s="140">
        <v>0</v>
      </c>
      <c r="L21" s="136">
        <f t="shared" si="0"/>
        <v>31.6</v>
      </c>
      <c r="M21" s="140">
        <f t="shared" si="1"/>
        <v>31.6</v>
      </c>
      <c r="N21" s="140"/>
      <c r="O21" s="140">
        <v>0</v>
      </c>
      <c r="P21" s="140"/>
      <c r="Q21" s="140">
        <v>0</v>
      </c>
      <c r="R21" s="140"/>
    </row>
    <row r="22" s="122" customFormat="1" ht="20.1" customHeight="1" spans="1:18">
      <c r="A22" s="140"/>
      <c r="B22" s="140"/>
      <c r="C22" s="142" t="s">
        <v>128</v>
      </c>
      <c r="D22" s="142" t="s">
        <v>126</v>
      </c>
      <c r="E22" s="140">
        <f t="shared" si="2"/>
        <v>15.8</v>
      </c>
      <c r="F22" s="140">
        <v>15.8</v>
      </c>
      <c r="G22" s="140"/>
      <c r="H22" s="140"/>
      <c r="I22" s="140"/>
      <c r="J22" s="143">
        <f t="shared" si="3"/>
        <v>0</v>
      </c>
      <c r="K22" s="140">
        <v>0</v>
      </c>
      <c r="L22" s="136">
        <f t="shared" si="0"/>
        <v>15.8</v>
      </c>
      <c r="M22" s="140">
        <f t="shared" si="1"/>
        <v>15.8</v>
      </c>
      <c r="N22" s="140"/>
      <c r="O22" s="140">
        <v>0</v>
      </c>
      <c r="P22" s="140"/>
      <c r="Q22" s="140">
        <v>0</v>
      </c>
      <c r="R22" s="140"/>
    </row>
    <row r="23" s="122" customFormat="1" ht="20.1" customHeight="1" spans="1:18">
      <c r="A23" s="140"/>
      <c r="B23" s="140"/>
      <c r="C23" s="142" t="s">
        <v>129</v>
      </c>
      <c r="D23" s="137" t="s">
        <v>130</v>
      </c>
      <c r="E23" s="140">
        <f t="shared" si="2"/>
        <v>1.3</v>
      </c>
      <c r="F23" s="140">
        <v>0</v>
      </c>
      <c r="G23" s="140"/>
      <c r="H23" s="140">
        <v>0</v>
      </c>
      <c r="I23" s="140">
        <v>1.3</v>
      </c>
      <c r="J23" s="143">
        <f t="shared" si="3"/>
        <v>1.3</v>
      </c>
      <c r="K23" s="140">
        <v>0</v>
      </c>
      <c r="L23" s="136">
        <f t="shared" si="0"/>
        <v>1.3</v>
      </c>
      <c r="M23" s="140">
        <f t="shared" si="1"/>
        <v>1.3</v>
      </c>
      <c r="N23" s="140"/>
      <c r="O23" s="140">
        <v>0</v>
      </c>
      <c r="P23" s="140"/>
      <c r="Q23" s="140">
        <v>0</v>
      </c>
      <c r="R23" s="140"/>
    </row>
    <row r="24" s="122" customFormat="1" ht="20.1" customHeight="1" spans="1:18">
      <c r="A24" s="140"/>
      <c r="B24" s="140"/>
      <c r="C24" s="142" t="s">
        <v>131</v>
      </c>
      <c r="D24" s="137" t="s">
        <v>132</v>
      </c>
      <c r="E24" s="140">
        <f t="shared" si="2"/>
        <v>1081.96</v>
      </c>
      <c r="F24" s="140">
        <v>0</v>
      </c>
      <c r="G24" s="140"/>
      <c r="H24" s="140"/>
      <c r="I24" s="140"/>
      <c r="J24" s="143">
        <f t="shared" si="3"/>
        <v>0</v>
      </c>
      <c r="K24" s="140">
        <v>1081.96</v>
      </c>
      <c r="L24" s="136">
        <f t="shared" si="0"/>
        <v>1081.96</v>
      </c>
      <c r="M24" s="140">
        <f t="shared" si="1"/>
        <v>690</v>
      </c>
      <c r="N24" s="140"/>
      <c r="O24" s="140">
        <v>0</v>
      </c>
      <c r="P24" s="140"/>
      <c r="Q24" s="140">
        <v>391.96</v>
      </c>
      <c r="R24" s="140"/>
    </row>
    <row r="25" s="122" customFormat="1" ht="20.1" customHeight="1" spans="1:18">
      <c r="A25" s="140"/>
      <c r="B25" s="140"/>
      <c r="C25" s="142" t="s">
        <v>133</v>
      </c>
      <c r="D25" s="137" t="s">
        <v>134</v>
      </c>
      <c r="E25" s="140">
        <f t="shared" si="2"/>
        <v>0</v>
      </c>
      <c r="F25" s="140">
        <v>0</v>
      </c>
      <c r="G25" s="140"/>
      <c r="H25" s="140"/>
      <c r="I25" s="140"/>
      <c r="J25" s="143">
        <f t="shared" si="3"/>
        <v>0</v>
      </c>
      <c r="K25" s="140">
        <v>0</v>
      </c>
      <c r="L25" s="136">
        <f t="shared" si="0"/>
        <v>0</v>
      </c>
      <c r="M25" s="140">
        <f t="shared" si="1"/>
        <v>0</v>
      </c>
      <c r="N25" s="140"/>
      <c r="O25" s="140">
        <v>0</v>
      </c>
      <c r="P25" s="140"/>
      <c r="Q25" s="140">
        <v>0</v>
      </c>
      <c r="R25" s="140"/>
    </row>
    <row r="26" s="122" customFormat="1" ht="20.1" customHeight="1" spans="1:18">
      <c r="A26" s="140"/>
      <c r="B26" s="140"/>
      <c r="C26" s="142" t="s">
        <v>135</v>
      </c>
      <c r="D26" s="137" t="s">
        <v>136</v>
      </c>
      <c r="E26" s="140">
        <f t="shared" si="2"/>
        <v>12</v>
      </c>
      <c r="F26" s="140">
        <v>0</v>
      </c>
      <c r="G26" s="140"/>
      <c r="H26" s="140"/>
      <c r="I26" s="140"/>
      <c r="J26" s="143">
        <f t="shared" si="3"/>
        <v>0</v>
      </c>
      <c r="K26" s="140">
        <v>12</v>
      </c>
      <c r="L26" s="136">
        <f t="shared" si="0"/>
        <v>12</v>
      </c>
      <c r="M26" s="140">
        <f t="shared" si="1"/>
        <v>0</v>
      </c>
      <c r="N26" s="140"/>
      <c r="O26" s="140">
        <v>0</v>
      </c>
      <c r="P26" s="140"/>
      <c r="Q26" s="140">
        <v>12</v>
      </c>
      <c r="R26" s="140"/>
    </row>
    <row r="27" s="122" customFormat="1" ht="20.1" customHeight="1" spans="1:18">
      <c r="A27" s="140"/>
      <c r="B27" s="140"/>
      <c r="C27" s="142" t="s">
        <v>119</v>
      </c>
      <c r="D27" s="137" t="s">
        <v>137</v>
      </c>
      <c r="E27" s="140">
        <f t="shared" si="2"/>
        <v>7445</v>
      </c>
      <c r="F27" s="140">
        <v>0</v>
      </c>
      <c r="G27" s="140"/>
      <c r="H27" s="140"/>
      <c r="I27" s="140"/>
      <c r="J27" s="143">
        <f t="shared" si="3"/>
        <v>0</v>
      </c>
      <c r="K27" s="140">
        <v>7445</v>
      </c>
      <c r="L27" s="136">
        <f t="shared" si="0"/>
        <v>7445</v>
      </c>
      <c r="M27" s="140">
        <f t="shared" si="1"/>
        <v>7324</v>
      </c>
      <c r="N27" s="140"/>
      <c r="O27" s="140">
        <v>0</v>
      </c>
      <c r="P27" s="140"/>
      <c r="Q27" s="140">
        <v>121</v>
      </c>
      <c r="R27" s="140"/>
    </row>
    <row r="28" s="122" customFormat="1" ht="20.1" customHeight="1" spans="1:18">
      <c r="A28" s="140"/>
      <c r="B28" s="140"/>
      <c r="C28" s="142" t="s">
        <v>138</v>
      </c>
      <c r="D28" s="137" t="s">
        <v>139</v>
      </c>
      <c r="E28" s="140">
        <f t="shared" si="2"/>
        <v>10</v>
      </c>
      <c r="F28" s="140">
        <v>0</v>
      </c>
      <c r="G28" s="140"/>
      <c r="H28" s="140"/>
      <c r="I28" s="140"/>
      <c r="J28" s="143">
        <f t="shared" si="3"/>
        <v>0</v>
      </c>
      <c r="K28" s="140">
        <v>10</v>
      </c>
      <c r="L28" s="136">
        <f t="shared" si="0"/>
        <v>10</v>
      </c>
      <c r="M28" s="140">
        <f t="shared" si="1"/>
        <v>0</v>
      </c>
      <c r="N28" s="140"/>
      <c r="O28" s="140">
        <v>10</v>
      </c>
      <c r="P28" s="140"/>
      <c r="Q28" s="140">
        <v>0</v>
      </c>
      <c r="R28" s="140"/>
    </row>
    <row r="29" s="122" customFormat="1" ht="20.1" customHeight="1" spans="1:18">
      <c r="A29" s="140"/>
      <c r="B29" s="140"/>
      <c r="C29" s="142" t="s">
        <v>140</v>
      </c>
      <c r="D29" s="137" t="s">
        <v>141</v>
      </c>
      <c r="E29" s="140">
        <f t="shared" si="2"/>
        <v>18300</v>
      </c>
      <c r="F29" s="140">
        <v>0</v>
      </c>
      <c r="G29" s="140"/>
      <c r="H29" s="140"/>
      <c r="I29" s="140"/>
      <c r="J29" s="143">
        <f t="shared" si="3"/>
        <v>0</v>
      </c>
      <c r="K29" s="140">
        <v>18300</v>
      </c>
      <c r="L29" s="136">
        <f t="shared" si="0"/>
        <v>18300</v>
      </c>
      <c r="M29" s="140">
        <f t="shared" si="1"/>
        <v>17850</v>
      </c>
      <c r="N29" s="140"/>
      <c r="O29" s="140">
        <v>0</v>
      </c>
      <c r="P29" s="140"/>
      <c r="Q29" s="140">
        <v>450</v>
      </c>
      <c r="R29" s="140"/>
    </row>
    <row r="30" s="122" customFormat="1" ht="20.1" customHeight="1" spans="1:18">
      <c r="A30" s="140"/>
      <c r="B30" s="140"/>
      <c r="C30" s="142" t="s">
        <v>113</v>
      </c>
      <c r="D30" s="137" t="s">
        <v>114</v>
      </c>
      <c r="E30" s="140">
        <f t="shared" si="2"/>
        <v>14</v>
      </c>
      <c r="F30" s="140">
        <v>0</v>
      </c>
      <c r="G30" s="140"/>
      <c r="H30" s="140"/>
      <c r="I30" s="140"/>
      <c r="J30" s="143">
        <f t="shared" si="3"/>
        <v>0</v>
      </c>
      <c r="K30" s="140">
        <v>14</v>
      </c>
      <c r="L30" s="136">
        <f t="shared" si="0"/>
        <v>14</v>
      </c>
      <c r="M30" s="140">
        <f t="shared" si="1"/>
        <v>14</v>
      </c>
      <c r="N30" s="140"/>
      <c r="O30" s="140">
        <v>0</v>
      </c>
      <c r="P30" s="140"/>
      <c r="Q30" s="140">
        <v>0</v>
      </c>
      <c r="R30" s="140"/>
    </row>
    <row r="31" s="122" customFormat="1" ht="20.1" customHeight="1" spans="1:18">
      <c r="A31" s="140"/>
      <c r="B31" s="140"/>
      <c r="C31" s="142" t="s">
        <v>142</v>
      </c>
      <c r="D31" s="137" t="s">
        <v>143</v>
      </c>
      <c r="E31" s="140">
        <f t="shared" si="2"/>
        <v>12</v>
      </c>
      <c r="F31" s="140">
        <v>0</v>
      </c>
      <c r="G31" s="140"/>
      <c r="H31" s="140"/>
      <c r="I31" s="140"/>
      <c r="J31" s="143">
        <v>0</v>
      </c>
      <c r="K31" s="140">
        <v>12</v>
      </c>
      <c r="L31" s="136">
        <f t="shared" si="0"/>
        <v>12</v>
      </c>
      <c r="M31" s="140">
        <f t="shared" si="1"/>
        <v>0</v>
      </c>
      <c r="N31" s="140"/>
      <c r="O31" s="140">
        <v>0</v>
      </c>
      <c r="P31" s="140"/>
      <c r="Q31" s="140">
        <v>12</v>
      </c>
      <c r="R31" s="140"/>
    </row>
    <row r="32" s="1" customFormat="1" ht="20.1" customHeight="1" spans="1:18">
      <c r="A32" s="138" t="s">
        <v>37</v>
      </c>
      <c r="B32" s="139" t="s">
        <v>38</v>
      </c>
      <c r="C32" s="145"/>
      <c r="D32" s="145"/>
      <c r="E32" s="140">
        <f t="shared" si="2"/>
        <v>1227.57</v>
      </c>
      <c r="F32" s="145">
        <v>890.68</v>
      </c>
      <c r="G32" s="145">
        <v>53.48</v>
      </c>
      <c r="H32" s="145">
        <v>281.21</v>
      </c>
      <c r="I32" s="145">
        <v>2.2</v>
      </c>
      <c r="J32" s="143">
        <f t="shared" ref="J32:J95" si="4">SUM(H32:I32)</f>
        <v>283.41</v>
      </c>
      <c r="K32" s="145">
        <v>0</v>
      </c>
      <c r="L32" s="136">
        <f t="shared" si="0"/>
        <v>1227.57</v>
      </c>
      <c r="M32" s="145">
        <f t="shared" si="1"/>
        <v>1220.52</v>
      </c>
      <c r="N32" s="145"/>
      <c r="O32" s="145">
        <v>0</v>
      </c>
      <c r="P32" s="145"/>
      <c r="Q32" s="145">
        <v>7.05</v>
      </c>
      <c r="R32" s="139" t="s">
        <v>38</v>
      </c>
    </row>
    <row r="33" s="122" customFormat="1" ht="20.1" customHeight="1" spans="1:18">
      <c r="A33" s="140"/>
      <c r="B33" s="140"/>
      <c r="C33" s="142" t="s">
        <v>131</v>
      </c>
      <c r="D33" s="137" t="s">
        <v>144</v>
      </c>
      <c r="E33" s="140">
        <f t="shared" si="2"/>
        <v>1227.57</v>
      </c>
      <c r="F33" s="140">
        <v>890.68</v>
      </c>
      <c r="G33" s="140">
        <v>53.48</v>
      </c>
      <c r="H33" s="140">
        <v>281.21</v>
      </c>
      <c r="I33" s="140">
        <v>2.2</v>
      </c>
      <c r="J33" s="143">
        <f t="shared" si="4"/>
        <v>283.41</v>
      </c>
      <c r="K33" s="140">
        <v>0</v>
      </c>
      <c r="L33" s="136">
        <f t="shared" si="0"/>
        <v>1227.57</v>
      </c>
      <c r="M33" s="140">
        <f t="shared" si="1"/>
        <v>1220.52</v>
      </c>
      <c r="N33" s="140"/>
      <c r="O33" s="140">
        <v>0</v>
      </c>
      <c r="P33" s="140"/>
      <c r="Q33" s="140">
        <v>7.05</v>
      </c>
      <c r="R33" s="140"/>
    </row>
    <row r="34" s="122" customFormat="1" ht="20.1" customHeight="1" spans="1:18">
      <c r="A34" s="138" t="s">
        <v>39</v>
      </c>
      <c r="B34" s="139" t="s">
        <v>40</v>
      </c>
      <c r="C34" s="140"/>
      <c r="D34" s="140"/>
      <c r="E34" s="140">
        <f t="shared" si="2"/>
        <v>1044.44</v>
      </c>
      <c r="F34" s="140">
        <v>712.75</v>
      </c>
      <c r="G34" s="140">
        <v>52.23</v>
      </c>
      <c r="H34" s="140">
        <v>277.36</v>
      </c>
      <c r="I34" s="140">
        <v>2.1</v>
      </c>
      <c r="J34" s="143">
        <f t="shared" si="4"/>
        <v>279.46</v>
      </c>
      <c r="K34" s="140">
        <v>0</v>
      </c>
      <c r="L34" s="136">
        <f t="shared" si="0"/>
        <v>1044.44</v>
      </c>
      <c r="M34" s="140">
        <f t="shared" si="1"/>
        <v>1037.4</v>
      </c>
      <c r="N34" s="140"/>
      <c r="O34" s="145">
        <v>0</v>
      </c>
      <c r="P34" s="140"/>
      <c r="Q34" s="140">
        <v>7.04</v>
      </c>
      <c r="R34" s="139" t="s">
        <v>40</v>
      </c>
    </row>
    <row r="35" s="122" customFormat="1" ht="20.1" customHeight="1" spans="1:18">
      <c r="A35" s="140"/>
      <c r="B35" s="140"/>
      <c r="C35" s="142" t="s">
        <v>131</v>
      </c>
      <c r="D35" s="137" t="s">
        <v>144</v>
      </c>
      <c r="E35" s="140">
        <f t="shared" si="2"/>
        <v>1044.44</v>
      </c>
      <c r="F35" s="140">
        <v>712.75</v>
      </c>
      <c r="G35" s="140">
        <v>52.23</v>
      </c>
      <c r="H35" s="140">
        <v>277.36</v>
      </c>
      <c r="I35" s="140">
        <v>2.1</v>
      </c>
      <c r="J35" s="143">
        <f t="shared" si="4"/>
        <v>279.46</v>
      </c>
      <c r="K35" s="145">
        <v>0</v>
      </c>
      <c r="L35" s="136">
        <f t="shared" si="0"/>
        <v>1044.44</v>
      </c>
      <c r="M35" s="140">
        <f t="shared" si="1"/>
        <v>1037.4</v>
      </c>
      <c r="N35" s="140"/>
      <c r="O35" s="140">
        <v>0</v>
      </c>
      <c r="P35" s="140"/>
      <c r="Q35" s="140">
        <v>7.04</v>
      </c>
      <c r="R35" s="140"/>
    </row>
    <row r="36" s="122" customFormat="1" ht="20.1" customHeight="1" spans="1:18">
      <c r="A36" s="138" t="s">
        <v>41</v>
      </c>
      <c r="B36" s="139" t="s">
        <v>42</v>
      </c>
      <c r="C36" s="142"/>
      <c r="D36" s="137"/>
      <c r="E36" s="140">
        <f t="shared" si="2"/>
        <v>2236.13</v>
      </c>
      <c r="F36" s="140">
        <v>1927.36</v>
      </c>
      <c r="G36" s="140">
        <v>145.17</v>
      </c>
      <c r="H36" s="140">
        <v>158.6</v>
      </c>
      <c r="I36" s="140">
        <v>5</v>
      </c>
      <c r="J36" s="143">
        <f t="shared" si="4"/>
        <v>163.6</v>
      </c>
      <c r="K36" s="140">
        <v>0</v>
      </c>
      <c r="L36" s="136">
        <f t="shared" si="0"/>
        <v>2236.13</v>
      </c>
      <c r="M36" s="140">
        <f t="shared" si="1"/>
        <v>2144.4</v>
      </c>
      <c r="N36" s="140"/>
      <c r="O36" s="145">
        <v>0</v>
      </c>
      <c r="P36" s="140"/>
      <c r="Q36" s="140">
        <v>91.73</v>
      </c>
      <c r="R36" s="139" t="s">
        <v>42</v>
      </c>
    </row>
    <row r="37" s="122" customFormat="1" ht="20.1" customHeight="1" spans="1:18">
      <c r="A37" s="138" t="s">
        <v>145</v>
      </c>
      <c r="B37" s="139"/>
      <c r="C37" s="142" t="s">
        <v>146</v>
      </c>
      <c r="D37" s="137" t="s">
        <v>147</v>
      </c>
      <c r="E37" s="140">
        <f t="shared" si="2"/>
        <v>2236.13</v>
      </c>
      <c r="F37" s="140">
        <v>1927.36</v>
      </c>
      <c r="G37" s="140">
        <v>145.17</v>
      </c>
      <c r="H37" s="140">
        <v>158.6</v>
      </c>
      <c r="I37" s="140">
        <v>5</v>
      </c>
      <c r="J37" s="143">
        <f t="shared" si="4"/>
        <v>163.6</v>
      </c>
      <c r="K37" s="140">
        <v>0</v>
      </c>
      <c r="L37" s="136">
        <f t="shared" si="0"/>
        <v>2236.13</v>
      </c>
      <c r="M37" s="140">
        <f t="shared" si="1"/>
        <v>2144.4</v>
      </c>
      <c r="N37" s="140"/>
      <c r="O37" s="140">
        <v>0</v>
      </c>
      <c r="P37" s="140"/>
      <c r="Q37" s="140">
        <v>91.73</v>
      </c>
      <c r="R37" s="139"/>
    </row>
    <row r="38" s="122" customFormat="1" ht="20.1" customHeight="1" spans="1:18">
      <c r="A38" s="138" t="s">
        <v>43</v>
      </c>
      <c r="B38" s="139" t="s">
        <v>44</v>
      </c>
      <c r="C38" s="142"/>
      <c r="D38" s="137"/>
      <c r="E38" s="140">
        <f t="shared" si="2"/>
        <v>2705.56</v>
      </c>
      <c r="F38" s="140">
        <v>2305.19</v>
      </c>
      <c r="G38" s="140">
        <v>192.46</v>
      </c>
      <c r="H38" s="140">
        <v>200.61</v>
      </c>
      <c r="I38" s="140">
        <v>7.3</v>
      </c>
      <c r="J38" s="143">
        <f t="shared" si="4"/>
        <v>207.91</v>
      </c>
      <c r="K38" s="145">
        <v>0</v>
      </c>
      <c r="L38" s="136">
        <f t="shared" si="0"/>
        <v>2705.56</v>
      </c>
      <c r="M38" s="140">
        <f t="shared" si="1"/>
        <v>2593.89</v>
      </c>
      <c r="N38" s="140"/>
      <c r="O38" s="145">
        <v>0</v>
      </c>
      <c r="P38" s="140"/>
      <c r="Q38" s="140">
        <v>111.67</v>
      </c>
      <c r="R38" s="139" t="s">
        <v>44</v>
      </c>
    </row>
    <row r="39" s="122" customFormat="1" ht="20.1" customHeight="1" spans="1:18">
      <c r="A39" s="138" t="s">
        <v>148</v>
      </c>
      <c r="B39" s="139"/>
      <c r="C39" s="142" t="s">
        <v>146</v>
      </c>
      <c r="D39" s="137" t="s">
        <v>147</v>
      </c>
      <c r="E39" s="140">
        <f t="shared" si="2"/>
        <v>2705.56</v>
      </c>
      <c r="F39" s="140">
        <v>2305.19</v>
      </c>
      <c r="G39" s="140">
        <v>192.46</v>
      </c>
      <c r="H39" s="140">
        <v>200.61</v>
      </c>
      <c r="I39" s="140">
        <v>7.3</v>
      </c>
      <c r="J39" s="143">
        <f t="shared" si="4"/>
        <v>207.91</v>
      </c>
      <c r="K39" s="140">
        <v>0</v>
      </c>
      <c r="L39" s="136">
        <f t="shared" si="0"/>
        <v>2705.56</v>
      </c>
      <c r="M39" s="140">
        <f t="shared" si="1"/>
        <v>2593.89</v>
      </c>
      <c r="N39" s="140"/>
      <c r="O39" s="140">
        <v>0</v>
      </c>
      <c r="P39" s="140"/>
      <c r="Q39" s="140">
        <v>111.67</v>
      </c>
      <c r="R39" s="139"/>
    </row>
    <row r="40" s="122" customFormat="1" ht="20.1" customHeight="1" spans="1:18">
      <c r="A40" s="138" t="s">
        <v>45</v>
      </c>
      <c r="B40" s="139" t="s">
        <v>46</v>
      </c>
      <c r="C40" s="142"/>
      <c r="D40" s="137"/>
      <c r="E40" s="140">
        <f t="shared" si="2"/>
        <v>2007.34</v>
      </c>
      <c r="F40" s="140">
        <v>1575.85</v>
      </c>
      <c r="G40" s="140">
        <v>305.02</v>
      </c>
      <c r="H40" s="140">
        <v>114.47</v>
      </c>
      <c r="I40" s="140">
        <v>12</v>
      </c>
      <c r="J40" s="143">
        <f t="shared" si="4"/>
        <v>126.47</v>
      </c>
      <c r="K40" s="140">
        <v>0</v>
      </c>
      <c r="L40" s="136">
        <f t="shared" si="0"/>
        <v>2007.34</v>
      </c>
      <c r="M40" s="140">
        <f t="shared" si="1"/>
        <v>1958.11</v>
      </c>
      <c r="N40" s="140"/>
      <c r="O40" s="145">
        <v>0</v>
      </c>
      <c r="P40" s="140"/>
      <c r="Q40" s="140">
        <v>49.23</v>
      </c>
      <c r="R40" s="139" t="s">
        <v>46</v>
      </c>
    </row>
    <row r="41" s="122" customFormat="1" ht="20.1" customHeight="1" spans="1:18">
      <c r="A41" s="138" t="s">
        <v>149</v>
      </c>
      <c r="B41" s="139"/>
      <c r="C41" s="142" t="s">
        <v>146</v>
      </c>
      <c r="D41" s="137" t="s">
        <v>147</v>
      </c>
      <c r="E41" s="140">
        <f t="shared" si="2"/>
        <v>2007.34</v>
      </c>
      <c r="F41" s="140">
        <v>1575.85</v>
      </c>
      <c r="G41" s="140">
        <v>305.02</v>
      </c>
      <c r="H41" s="140">
        <v>114.47</v>
      </c>
      <c r="I41" s="140">
        <v>12</v>
      </c>
      <c r="J41" s="143">
        <f t="shared" si="4"/>
        <v>126.47</v>
      </c>
      <c r="K41" s="145">
        <v>0</v>
      </c>
      <c r="L41" s="136">
        <f t="shared" si="0"/>
        <v>2007.34</v>
      </c>
      <c r="M41" s="140">
        <f t="shared" si="1"/>
        <v>1958.11</v>
      </c>
      <c r="N41" s="140"/>
      <c r="O41" s="140">
        <v>0</v>
      </c>
      <c r="P41" s="140"/>
      <c r="Q41" s="140">
        <v>49.23</v>
      </c>
      <c r="R41" s="139"/>
    </row>
    <row r="42" s="122" customFormat="1" ht="20.1" customHeight="1" spans="1:18">
      <c r="A42" s="138" t="s">
        <v>47</v>
      </c>
      <c r="B42" s="139" t="s">
        <v>48</v>
      </c>
      <c r="C42" s="142"/>
      <c r="D42" s="137"/>
      <c r="E42" s="140">
        <f t="shared" si="2"/>
        <v>2260.15</v>
      </c>
      <c r="F42" s="140">
        <v>1900.03</v>
      </c>
      <c r="G42" s="140">
        <v>150.29</v>
      </c>
      <c r="H42" s="140">
        <v>167.03</v>
      </c>
      <c r="I42" s="140">
        <v>6.8</v>
      </c>
      <c r="J42" s="143">
        <f t="shared" si="4"/>
        <v>173.83</v>
      </c>
      <c r="K42" s="140">
        <v>36</v>
      </c>
      <c r="L42" s="136">
        <f t="shared" si="0"/>
        <v>2260.15</v>
      </c>
      <c r="M42" s="140">
        <f t="shared" si="1"/>
        <v>2157.56</v>
      </c>
      <c r="N42" s="140"/>
      <c r="O42" s="145">
        <v>0</v>
      </c>
      <c r="P42" s="140"/>
      <c r="Q42" s="140">
        <v>102.59</v>
      </c>
      <c r="R42" s="139" t="s">
        <v>48</v>
      </c>
    </row>
    <row r="43" s="122" customFormat="1" ht="20.1" customHeight="1" spans="1:18">
      <c r="A43" s="138" t="s">
        <v>150</v>
      </c>
      <c r="B43" s="139"/>
      <c r="C43" s="142" t="s">
        <v>146</v>
      </c>
      <c r="D43" s="137" t="s">
        <v>147</v>
      </c>
      <c r="E43" s="140">
        <f t="shared" si="2"/>
        <v>2224.15</v>
      </c>
      <c r="F43" s="140">
        <v>1900.03</v>
      </c>
      <c r="G43" s="140">
        <v>150.29</v>
      </c>
      <c r="H43" s="140">
        <v>167.03</v>
      </c>
      <c r="I43" s="140">
        <v>6.8</v>
      </c>
      <c r="J43" s="143">
        <f t="shared" si="4"/>
        <v>173.83</v>
      </c>
      <c r="K43" s="140">
        <v>0</v>
      </c>
      <c r="L43" s="136">
        <f t="shared" si="0"/>
        <v>2224.15</v>
      </c>
      <c r="M43" s="140">
        <f t="shared" si="1"/>
        <v>2127.56</v>
      </c>
      <c r="N43" s="140"/>
      <c r="O43" s="140">
        <v>0</v>
      </c>
      <c r="P43" s="140"/>
      <c r="Q43" s="140">
        <v>96.59</v>
      </c>
      <c r="R43" s="139"/>
    </row>
    <row r="44" s="122" customFormat="1" ht="20.1" customHeight="1" spans="1:18">
      <c r="A44" s="138"/>
      <c r="B44" s="139"/>
      <c r="C44" s="142" t="s">
        <v>119</v>
      </c>
      <c r="D44" s="137" t="s">
        <v>143</v>
      </c>
      <c r="E44" s="140">
        <f t="shared" si="2"/>
        <v>36</v>
      </c>
      <c r="F44" s="140">
        <v>0</v>
      </c>
      <c r="G44" s="140">
        <v>0</v>
      </c>
      <c r="H44" s="140">
        <v>0</v>
      </c>
      <c r="I44" s="140">
        <v>0</v>
      </c>
      <c r="J44" s="143">
        <f t="shared" si="4"/>
        <v>0</v>
      </c>
      <c r="K44" s="140">
        <v>36</v>
      </c>
      <c r="L44" s="136">
        <f t="shared" si="0"/>
        <v>36</v>
      </c>
      <c r="M44" s="140">
        <f t="shared" si="1"/>
        <v>30</v>
      </c>
      <c r="N44" s="140"/>
      <c r="O44" s="145">
        <v>0</v>
      </c>
      <c r="P44" s="140"/>
      <c r="Q44" s="140">
        <v>6</v>
      </c>
      <c r="R44" s="139"/>
    </row>
    <row r="45" s="122" customFormat="1" ht="20.1" customHeight="1" spans="1:18">
      <c r="A45" s="138"/>
      <c r="B45" s="139" t="s">
        <v>50</v>
      </c>
      <c r="C45" s="142"/>
      <c r="D45" s="137"/>
      <c r="E45" s="140">
        <f t="shared" si="2"/>
        <v>2311.59</v>
      </c>
      <c r="F45" s="140">
        <v>1877.75</v>
      </c>
      <c r="G45" s="140">
        <v>204.01</v>
      </c>
      <c r="H45" s="140">
        <v>221.53</v>
      </c>
      <c r="I45" s="140">
        <v>8.3</v>
      </c>
      <c r="J45" s="143">
        <f t="shared" si="4"/>
        <v>229.83</v>
      </c>
      <c r="K45" s="140">
        <v>0</v>
      </c>
      <c r="L45" s="136">
        <f t="shared" si="0"/>
        <v>2311.59</v>
      </c>
      <c r="M45" s="140">
        <f t="shared" si="1"/>
        <v>2185.63</v>
      </c>
      <c r="N45" s="140"/>
      <c r="O45" s="140">
        <v>0</v>
      </c>
      <c r="P45" s="140"/>
      <c r="Q45" s="140">
        <v>125.96</v>
      </c>
      <c r="R45" s="139" t="s">
        <v>50</v>
      </c>
    </row>
    <row r="46" s="122" customFormat="1" ht="20.1" customHeight="1" spans="1:18">
      <c r="A46" s="138" t="s">
        <v>49</v>
      </c>
      <c r="B46" s="139"/>
      <c r="C46" s="142" t="s">
        <v>146</v>
      </c>
      <c r="D46" s="137" t="s">
        <v>147</v>
      </c>
      <c r="E46" s="140">
        <f t="shared" si="2"/>
        <v>2311.59</v>
      </c>
      <c r="F46" s="140">
        <v>1877.75</v>
      </c>
      <c r="G46" s="140">
        <v>204.01</v>
      </c>
      <c r="H46" s="140">
        <v>221.53</v>
      </c>
      <c r="I46" s="140">
        <v>8.3</v>
      </c>
      <c r="J46" s="143">
        <f t="shared" si="4"/>
        <v>229.83</v>
      </c>
      <c r="K46" s="140">
        <v>0</v>
      </c>
      <c r="L46" s="136">
        <f t="shared" si="0"/>
        <v>2311.59</v>
      </c>
      <c r="M46" s="140">
        <f t="shared" si="1"/>
        <v>2185.63</v>
      </c>
      <c r="N46" s="140"/>
      <c r="O46" s="145">
        <v>0</v>
      </c>
      <c r="P46" s="140"/>
      <c r="Q46" s="140">
        <v>125.96</v>
      </c>
      <c r="R46" s="139"/>
    </row>
    <row r="47" s="122" customFormat="1" ht="20.1" customHeight="1" spans="1:18">
      <c r="A47" s="138" t="s">
        <v>51</v>
      </c>
      <c r="B47" s="139" t="s">
        <v>52</v>
      </c>
      <c r="C47" s="142"/>
      <c r="D47" s="137"/>
      <c r="E47" s="140">
        <f t="shared" si="2"/>
        <v>2085.53</v>
      </c>
      <c r="F47" s="140">
        <v>1836.72</v>
      </c>
      <c r="G47" s="140">
        <v>93.72</v>
      </c>
      <c r="H47" s="140">
        <v>152.49</v>
      </c>
      <c r="I47" s="140">
        <v>2.6</v>
      </c>
      <c r="J47" s="143">
        <f t="shared" si="4"/>
        <v>155.09</v>
      </c>
      <c r="K47" s="140">
        <v>0</v>
      </c>
      <c r="L47" s="136">
        <f t="shared" si="0"/>
        <v>2085.53</v>
      </c>
      <c r="M47" s="140">
        <f t="shared" si="1"/>
        <v>1998.43</v>
      </c>
      <c r="N47" s="140"/>
      <c r="O47" s="140">
        <v>0</v>
      </c>
      <c r="P47" s="140"/>
      <c r="Q47" s="140">
        <v>87.1</v>
      </c>
      <c r="R47" s="139" t="s">
        <v>52</v>
      </c>
    </row>
    <row r="48" s="122" customFormat="1" ht="18" customHeight="1" spans="1:18">
      <c r="A48" s="138" t="s">
        <v>51</v>
      </c>
      <c r="B48" s="139"/>
      <c r="C48" s="142" t="s">
        <v>146</v>
      </c>
      <c r="D48" s="137" t="s">
        <v>151</v>
      </c>
      <c r="E48" s="140">
        <f t="shared" si="2"/>
        <v>83.3</v>
      </c>
      <c r="F48" s="140">
        <v>0</v>
      </c>
      <c r="G48" s="140">
        <v>0</v>
      </c>
      <c r="H48" s="140">
        <v>83.3</v>
      </c>
      <c r="I48" s="140">
        <v>0</v>
      </c>
      <c r="J48" s="143">
        <f t="shared" si="4"/>
        <v>83.3</v>
      </c>
      <c r="K48" s="140">
        <v>0</v>
      </c>
      <c r="L48" s="136">
        <f t="shared" si="0"/>
        <v>83.3</v>
      </c>
      <c r="M48" s="140">
        <f t="shared" si="1"/>
        <v>25.24</v>
      </c>
      <c r="N48" s="140"/>
      <c r="O48" s="145">
        <v>0</v>
      </c>
      <c r="P48" s="140"/>
      <c r="Q48" s="140">
        <v>58.06</v>
      </c>
      <c r="R48" s="139"/>
    </row>
    <row r="49" s="122" customFormat="1" ht="22" customHeight="1" spans="1:18">
      <c r="A49" s="138" t="s">
        <v>51</v>
      </c>
      <c r="B49" s="139"/>
      <c r="C49" s="142" t="s">
        <v>133</v>
      </c>
      <c r="D49" s="137" t="s">
        <v>152</v>
      </c>
      <c r="E49" s="140">
        <f t="shared" si="2"/>
        <v>2002.23</v>
      </c>
      <c r="F49" s="140">
        <v>1836.72</v>
      </c>
      <c r="G49" s="140">
        <v>93.72</v>
      </c>
      <c r="H49" s="140">
        <v>69.19</v>
      </c>
      <c r="I49" s="140">
        <v>2.6</v>
      </c>
      <c r="J49" s="143">
        <f t="shared" si="4"/>
        <v>71.79</v>
      </c>
      <c r="K49" s="140">
        <v>0</v>
      </c>
      <c r="L49" s="136">
        <f t="shared" si="0"/>
        <v>2002.23</v>
      </c>
      <c r="M49" s="140">
        <f t="shared" si="1"/>
        <v>1973.19</v>
      </c>
      <c r="N49" s="140"/>
      <c r="O49" s="140">
        <v>0</v>
      </c>
      <c r="P49" s="140"/>
      <c r="Q49" s="140">
        <v>29.04</v>
      </c>
      <c r="R49" s="139"/>
    </row>
    <row r="50" s="122" customFormat="1" ht="20.1" customHeight="1" spans="1:18">
      <c r="A50" s="138" t="s">
        <v>53</v>
      </c>
      <c r="B50" s="139" t="s">
        <v>54</v>
      </c>
      <c r="C50" s="142"/>
      <c r="D50" s="137"/>
      <c r="E50" s="140">
        <f t="shared" si="2"/>
        <v>3407.79</v>
      </c>
      <c r="F50" s="140">
        <v>2791.02</v>
      </c>
      <c r="G50" s="140">
        <v>139.35</v>
      </c>
      <c r="H50" s="140">
        <v>473.72</v>
      </c>
      <c r="I50" s="154">
        <v>3.7</v>
      </c>
      <c r="J50" s="143">
        <f t="shared" si="4"/>
        <v>477.42</v>
      </c>
      <c r="K50" s="140">
        <v>0</v>
      </c>
      <c r="L50" s="136">
        <f t="shared" si="0"/>
        <v>3407.79</v>
      </c>
      <c r="M50" s="140">
        <f t="shared" si="1"/>
        <v>3306.44</v>
      </c>
      <c r="N50" s="140"/>
      <c r="O50" s="140">
        <v>30</v>
      </c>
      <c r="P50" s="140"/>
      <c r="Q50" s="140">
        <v>71.35</v>
      </c>
      <c r="R50" s="139" t="s">
        <v>54</v>
      </c>
    </row>
    <row r="51" s="122" customFormat="1" ht="20.1" customHeight="1" spans="1:18">
      <c r="A51" s="138" t="s">
        <v>153</v>
      </c>
      <c r="B51" s="139"/>
      <c r="C51" s="142" t="s">
        <v>133</v>
      </c>
      <c r="D51" s="137" t="s">
        <v>152</v>
      </c>
      <c r="E51" s="140">
        <f t="shared" si="2"/>
        <v>3050.75</v>
      </c>
      <c r="F51" s="140">
        <v>2791.02</v>
      </c>
      <c r="G51" s="140">
        <v>139.35</v>
      </c>
      <c r="H51" s="140">
        <v>116.68</v>
      </c>
      <c r="I51" s="140">
        <v>3.7</v>
      </c>
      <c r="J51" s="143">
        <f t="shared" si="4"/>
        <v>120.38</v>
      </c>
      <c r="K51" s="140">
        <v>0</v>
      </c>
      <c r="L51" s="136">
        <f t="shared" si="0"/>
        <v>3050.75</v>
      </c>
      <c r="M51" s="140">
        <f t="shared" si="1"/>
        <v>3014.44</v>
      </c>
      <c r="N51" s="140"/>
      <c r="O51" s="140">
        <v>0</v>
      </c>
      <c r="P51" s="140"/>
      <c r="Q51" s="140">
        <v>36.31</v>
      </c>
      <c r="R51" s="139"/>
    </row>
    <row r="52" s="122" customFormat="1" ht="20.1" customHeight="1" spans="1:18">
      <c r="A52" s="138" t="s">
        <v>154</v>
      </c>
      <c r="B52" s="139"/>
      <c r="C52" s="142" t="s">
        <v>135</v>
      </c>
      <c r="D52" s="137" t="s">
        <v>155</v>
      </c>
      <c r="E52" s="140">
        <f t="shared" si="2"/>
        <v>357.04</v>
      </c>
      <c r="F52" s="140">
        <v>0</v>
      </c>
      <c r="G52" s="140">
        <v>0</v>
      </c>
      <c r="H52" s="140">
        <v>357.04</v>
      </c>
      <c r="I52" s="140">
        <v>0</v>
      </c>
      <c r="J52" s="143">
        <f t="shared" si="4"/>
        <v>357.04</v>
      </c>
      <c r="K52" s="140">
        <v>0</v>
      </c>
      <c r="L52" s="136">
        <f t="shared" si="0"/>
        <v>357.04</v>
      </c>
      <c r="M52" s="140">
        <f t="shared" si="1"/>
        <v>292</v>
      </c>
      <c r="N52" s="140"/>
      <c r="O52" s="140">
        <v>30</v>
      </c>
      <c r="P52" s="140"/>
      <c r="Q52" s="140">
        <v>35.04</v>
      </c>
      <c r="R52" s="139"/>
    </row>
    <row r="53" s="122" customFormat="1" ht="20.1" customHeight="1" spans="1:18">
      <c r="A53" s="138" t="s">
        <v>55</v>
      </c>
      <c r="B53" s="139" t="s">
        <v>56</v>
      </c>
      <c r="C53" s="142"/>
      <c r="D53" s="137"/>
      <c r="E53" s="140">
        <f t="shared" si="2"/>
        <v>621.43</v>
      </c>
      <c r="F53" s="140">
        <v>557.6</v>
      </c>
      <c r="G53" s="140">
        <v>41.3</v>
      </c>
      <c r="H53" s="140">
        <v>21.83</v>
      </c>
      <c r="I53" s="140">
        <v>0.7</v>
      </c>
      <c r="J53" s="143">
        <f t="shared" si="4"/>
        <v>22.53</v>
      </c>
      <c r="K53" s="140">
        <v>0</v>
      </c>
      <c r="L53" s="136">
        <f t="shared" si="0"/>
        <v>621.43</v>
      </c>
      <c r="M53" s="140">
        <f t="shared" si="1"/>
        <v>616.7</v>
      </c>
      <c r="N53" s="140"/>
      <c r="O53" s="140">
        <v>0</v>
      </c>
      <c r="P53" s="140"/>
      <c r="Q53" s="140">
        <v>4.73</v>
      </c>
      <c r="R53" s="139" t="s">
        <v>56</v>
      </c>
    </row>
    <row r="54" s="122" customFormat="1" ht="20.1" customHeight="1" spans="1:18">
      <c r="A54" s="138" t="s">
        <v>156</v>
      </c>
      <c r="B54" s="139"/>
      <c r="C54" s="142" t="s">
        <v>133</v>
      </c>
      <c r="D54" s="137" t="s">
        <v>152</v>
      </c>
      <c r="E54" s="140">
        <f t="shared" si="2"/>
        <v>621.43</v>
      </c>
      <c r="F54" s="140">
        <v>557.6</v>
      </c>
      <c r="G54" s="140">
        <v>41.3</v>
      </c>
      <c r="H54" s="140">
        <v>21.83</v>
      </c>
      <c r="I54" s="140">
        <v>0.7</v>
      </c>
      <c r="J54" s="143">
        <f t="shared" si="4"/>
        <v>22.53</v>
      </c>
      <c r="K54" s="140">
        <v>0</v>
      </c>
      <c r="L54" s="136">
        <f t="shared" si="0"/>
        <v>621.43</v>
      </c>
      <c r="M54" s="140">
        <f t="shared" si="1"/>
        <v>616.7</v>
      </c>
      <c r="N54" s="140"/>
      <c r="O54" s="140">
        <v>0</v>
      </c>
      <c r="P54" s="140"/>
      <c r="Q54" s="140">
        <v>4.73</v>
      </c>
      <c r="R54" s="139"/>
    </row>
    <row r="55" s="122" customFormat="1" ht="20.1" customHeight="1" spans="1:18">
      <c r="A55" s="138" t="s">
        <v>57</v>
      </c>
      <c r="B55" s="139" t="s">
        <v>58</v>
      </c>
      <c r="C55" s="142"/>
      <c r="D55" s="137"/>
      <c r="E55" s="140">
        <f t="shared" si="2"/>
        <v>5866.11</v>
      </c>
      <c r="F55" s="140">
        <v>4838.15</v>
      </c>
      <c r="G55" s="140">
        <v>313.28</v>
      </c>
      <c r="H55" s="140">
        <v>708.08</v>
      </c>
      <c r="I55" s="140">
        <v>6.6</v>
      </c>
      <c r="J55" s="143">
        <f t="shared" si="4"/>
        <v>714.68</v>
      </c>
      <c r="K55" s="140">
        <v>0</v>
      </c>
      <c r="L55" s="136">
        <f t="shared" si="0"/>
        <v>5866.11</v>
      </c>
      <c r="M55" s="140">
        <f t="shared" si="1"/>
        <v>5656.82</v>
      </c>
      <c r="N55" s="140"/>
      <c r="O55" s="140">
        <v>80</v>
      </c>
      <c r="P55" s="140"/>
      <c r="Q55" s="140">
        <v>129.29</v>
      </c>
      <c r="R55" s="139" t="s">
        <v>58</v>
      </c>
    </row>
    <row r="56" s="122" customFormat="1" ht="20.1" customHeight="1" spans="1:18">
      <c r="A56" s="138"/>
      <c r="B56" s="139"/>
      <c r="C56" s="142" t="s">
        <v>133</v>
      </c>
      <c r="D56" s="137" t="s">
        <v>134</v>
      </c>
      <c r="E56" s="140">
        <f t="shared" si="2"/>
        <v>117.41</v>
      </c>
      <c r="F56" s="140">
        <v>0</v>
      </c>
      <c r="G56" s="140">
        <v>0</v>
      </c>
      <c r="H56" s="140">
        <v>117.41</v>
      </c>
      <c r="I56" s="140">
        <v>0</v>
      </c>
      <c r="J56" s="143">
        <f t="shared" si="4"/>
        <v>117.41</v>
      </c>
      <c r="K56" s="140">
        <v>0</v>
      </c>
      <c r="L56" s="136">
        <f t="shared" si="0"/>
        <v>117.41</v>
      </c>
      <c r="M56" s="140">
        <f t="shared" si="1"/>
        <v>41.8</v>
      </c>
      <c r="N56" s="140"/>
      <c r="O56" s="140">
        <v>0</v>
      </c>
      <c r="P56" s="140"/>
      <c r="Q56" s="140">
        <v>75.61</v>
      </c>
      <c r="R56" s="139"/>
    </row>
    <row r="57" s="122" customFormat="1" ht="20.1" customHeight="1" spans="1:18">
      <c r="A57" s="138" t="s">
        <v>157</v>
      </c>
      <c r="B57" s="139"/>
      <c r="C57" s="142" t="s">
        <v>135</v>
      </c>
      <c r="D57" s="137" t="s">
        <v>155</v>
      </c>
      <c r="E57" s="140">
        <f t="shared" si="2"/>
        <v>5748.7</v>
      </c>
      <c r="F57" s="140">
        <v>4838.15</v>
      </c>
      <c r="G57" s="140">
        <v>313.28</v>
      </c>
      <c r="H57" s="140">
        <v>590.67</v>
      </c>
      <c r="I57" s="140">
        <v>6.6</v>
      </c>
      <c r="J57" s="143">
        <f t="shared" si="4"/>
        <v>597.27</v>
      </c>
      <c r="K57" s="140">
        <v>0</v>
      </c>
      <c r="L57" s="136">
        <f t="shared" si="0"/>
        <v>5748.7</v>
      </c>
      <c r="M57" s="140">
        <f t="shared" si="1"/>
        <v>5615.02</v>
      </c>
      <c r="N57" s="140"/>
      <c r="O57" s="140">
        <v>80</v>
      </c>
      <c r="P57" s="140"/>
      <c r="Q57" s="140">
        <v>53.68</v>
      </c>
      <c r="R57" s="139"/>
    </row>
    <row r="58" s="122" customFormat="1" ht="20.1" customHeight="1" spans="1:18">
      <c r="A58" s="138" t="s">
        <v>59</v>
      </c>
      <c r="B58" s="139" t="s">
        <v>60</v>
      </c>
      <c r="C58" s="142"/>
      <c r="D58" s="137"/>
      <c r="E58" s="140">
        <f t="shared" si="2"/>
        <v>6284.62</v>
      </c>
      <c r="F58" s="140">
        <v>4633.09</v>
      </c>
      <c r="G58" s="140">
        <v>380.8</v>
      </c>
      <c r="H58" s="140">
        <v>1105.55</v>
      </c>
      <c r="I58" s="140">
        <v>9.3</v>
      </c>
      <c r="J58" s="143">
        <f t="shared" si="4"/>
        <v>1114.85</v>
      </c>
      <c r="K58" s="140">
        <v>155.88</v>
      </c>
      <c r="L58" s="136">
        <f t="shared" si="0"/>
        <v>6284.62</v>
      </c>
      <c r="M58" s="140">
        <f t="shared" si="1"/>
        <v>6137.31</v>
      </c>
      <c r="N58" s="140"/>
      <c r="O58" s="140">
        <v>23</v>
      </c>
      <c r="P58" s="140"/>
      <c r="Q58" s="140">
        <v>124.31</v>
      </c>
      <c r="R58" s="139" t="s">
        <v>60</v>
      </c>
    </row>
    <row r="59" s="122" customFormat="1" ht="20.1" customHeight="1" spans="1:18">
      <c r="A59" s="138" t="s">
        <v>158</v>
      </c>
      <c r="B59" s="139"/>
      <c r="C59" s="142" t="s">
        <v>159</v>
      </c>
      <c r="D59" s="137" t="s">
        <v>160</v>
      </c>
      <c r="E59" s="140">
        <f t="shared" si="2"/>
        <v>0</v>
      </c>
      <c r="F59" s="140">
        <v>0</v>
      </c>
      <c r="G59" s="140">
        <v>0</v>
      </c>
      <c r="H59" s="140">
        <v>0</v>
      </c>
      <c r="I59" s="140">
        <v>0</v>
      </c>
      <c r="J59" s="143">
        <f t="shared" si="4"/>
        <v>0</v>
      </c>
      <c r="K59" s="140">
        <v>0</v>
      </c>
      <c r="L59" s="136">
        <f t="shared" si="0"/>
        <v>0</v>
      </c>
      <c r="M59" s="140">
        <f t="shared" si="1"/>
        <v>0</v>
      </c>
      <c r="N59" s="140"/>
      <c r="O59" s="140">
        <v>0</v>
      </c>
      <c r="P59" s="140"/>
      <c r="Q59" s="140">
        <v>0</v>
      </c>
      <c r="R59" s="139"/>
    </row>
    <row r="60" s="122" customFormat="1" ht="20.1" customHeight="1" spans="1:18">
      <c r="A60" s="138"/>
      <c r="B60" s="139"/>
      <c r="C60" s="142"/>
      <c r="D60" s="137" t="s">
        <v>134</v>
      </c>
      <c r="E60" s="140">
        <f t="shared" si="2"/>
        <v>143.72</v>
      </c>
      <c r="F60" s="140">
        <v>0</v>
      </c>
      <c r="G60" s="140">
        <v>0</v>
      </c>
      <c r="H60" s="140">
        <v>143.72</v>
      </c>
      <c r="I60" s="140">
        <v>0</v>
      </c>
      <c r="J60" s="143">
        <f t="shared" si="4"/>
        <v>143.72</v>
      </c>
      <c r="K60" s="140">
        <v>0</v>
      </c>
      <c r="L60" s="136">
        <f t="shared" si="0"/>
        <v>143.72</v>
      </c>
      <c r="M60" s="140">
        <f t="shared" si="1"/>
        <v>53.41</v>
      </c>
      <c r="N60" s="140"/>
      <c r="O60" s="140">
        <v>0</v>
      </c>
      <c r="P60" s="140"/>
      <c r="Q60" s="140">
        <v>90.31</v>
      </c>
      <c r="R60" s="139"/>
    </row>
    <row r="61" s="122" customFormat="1" ht="20.1" customHeight="1" spans="1:18">
      <c r="A61" s="138"/>
      <c r="B61" s="139"/>
      <c r="C61" s="142" t="s">
        <v>161</v>
      </c>
      <c r="D61" s="137" t="s">
        <v>162</v>
      </c>
      <c r="E61" s="140">
        <f t="shared" si="2"/>
        <v>6140.9</v>
      </c>
      <c r="F61" s="140">
        <v>4633.09</v>
      </c>
      <c r="G61" s="140">
        <v>380.8</v>
      </c>
      <c r="H61" s="140">
        <v>961.83</v>
      </c>
      <c r="I61" s="140">
        <v>9.3</v>
      </c>
      <c r="J61" s="143">
        <f t="shared" si="4"/>
        <v>971.13</v>
      </c>
      <c r="K61" s="140">
        <v>155.88</v>
      </c>
      <c r="L61" s="136">
        <f t="shared" si="0"/>
        <v>6140.9</v>
      </c>
      <c r="M61" s="140">
        <f t="shared" si="1"/>
        <v>6083.9</v>
      </c>
      <c r="N61" s="140"/>
      <c r="O61" s="140">
        <v>23</v>
      </c>
      <c r="P61" s="140"/>
      <c r="Q61" s="140">
        <v>34</v>
      </c>
      <c r="R61" s="139"/>
    </row>
    <row r="62" s="122" customFormat="1" ht="20.1" customHeight="1" spans="1:18">
      <c r="A62" s="138"/>
      <c r="B62" s="139"/>
      <c r="C62" s="142"/>
      <c r="D62" s="137" t="s">
        <v>163</v>
      </c>
      <c r="E62" s="140">
        <f t="shared" si="2"/>
        <v>0</v>
      </c>
      <c r="F62" s="140">
        <v>0</v>
      </c>
      <c r="G62" s="140">
        <v>0</v>
      </c>
      <c r="H62" s="140">
        <v>0</v>
      </c>
      <c r="I62" s="154">
        <v>0</v>
      </c>
      <c r="J62" s="143">
        <f t="shared" si="4"/>
        <v>0</v>
      </c>
      <c r="K62" s="154">
        <v>0</v>
      </c>
      <c r="L62" s="136">
        <f t="shared" si="0"/>
        <v>0</v>
      </c>
      <c r="M62" s="140">
        <f t="shared" si="1"/>
        <v>0</v>
      </c>
      <c r="N62" s="140"/>
      <c r="O62" s="140">
        <v>0</v>
      </c>
      <c r="P62" s="140"/>
      <c r="Q62" s="140">
        <v>0</v>
      </c>
      <c r="R62" s="139"/>
    </row>
    <row r="63" s="122" customFormat="1" ht="20.1" customHeight="1" spans="1:18">
      <c r="A63" s="138" t="s">
        <v>61</v>
      </c>
      <c r="B63" s="139" t="s">
        <v>62</v>
      </c>
      <c r="C63" s="142"/>
      <c r="D63" s="137"/>
      <c r="E63" s="140">
        <f t="shared" si="2"/>
        <v>1138.37</v>
      </c>
      <c r="F63" s="140">
        <v>875.92</v>
      </c>
      <c r="G63" s="140">
        <v>85.11</v>
      </c>
      <c r="H63" s="140">
        <v>50.74</v>
      </c>
      <c r="I63" s="140">
        <v>3.6</v>
      </c>
      <c r="J63" s="143">
        <f t="shared" si="4"/>
        <v>54.34</v>
      </c>
      <c r="K63" s="140">
        <v>123</v>
      </c>
      <c r="L63" s="136">
        <f t="shared" si="0"/>
        <v>1138.37</v>
      </c>
      <c r="M63" s="140">
        <f t="shared" si="1"/>
        <v>1138.37</v>
      </c>
      <c r="N63" s="140"/>
      <c r="O63" s="140">
        <v>0</v>
      </c>
      <c r="P63" s="140"/>
      <c r="Q63" s="140">
        <v>0</v>
      </c>
      <c r="R63" s="139" t="s">
        <v>62</v>
      </c>
    </row>
    <row r="64" s="122" customFormat="1" ht="20.1" customHeight="1" spans="1:18">
      <c r="A64" s="138" t="s">
        <v>164</v>
      </c>
      <c r="B64" s="139"/>
      <c r="C64" s="142" t="s">
        <v>165</v>
      </c>
      <c r="D64" s="137" t="s">
        <v>166</v>
      </c>
      <c r="E64" s="140">
        <f t="shared" si="2"/>
        <v>1053.37</v>
      </c>
      <c r="F64" s="140">
        <v>875.92</v>
      </c>
      <c r="G64" s="140">
        <v>85.11</v>
      </c>
      <c r="H64" s="140">
        <v>50.74</v>
      </c>
      <c r="I64" s="140">
        <v>3.6</v>
      </c>
      <c r="J64" s="143">
        <f t="shared" si="4"/>
        <v>54.34</v>
      </c>
      <c r="K64" s="140">
        <v>38</v>
      </c>
      <c r="L64" s="136">
        <f t="shared" si="0"/>
        <v>1053.37</v>
      </c>
      <c r="M64" s="140">
        <f t="shared" si="1"/>
        <v>1053.37</v>
      </c>
      <c r="N64" s="140"/>
      <c r="O64" s="140">
        <v>0</v>
      </c>
      <c r="P64" s="140"/>
      <c r="Q64" s="140">
        <v>0</v>
      </c>
      <c r="R64" s="139"/>
    </row>
    <row r="65" s="122" customFormat="1" ht="20.1" customHeight="1" spans="1:18">
      <c r="A65" s="138"/>
      <c r="B65" s="139"/>
      <c r="C65" s="142" t="s">
        <v>119</v>
      </c>
      <c r="D65" s="137" t="s">
        <v>137</v>
      </c>
      <c r="E65" s="140">
        <f t="shared" si="2"/>
        <v>85</v>
      </c>
      <c r="F65" s="140">
        <v>0</v>
      </c>
      <c r="G65" s="140">
        <v>0</v>
      </c>
      <c r="H65" s="140">
        <v>0</v>
      </c>
      <c r="I65" s="140">
        <v>0</v>
      </c>
      <c r="J65" s="143">
        <f t="shared" si="4"/>
        <v>0</v>
      </c>
      <c r="K65" s="140">
        <v>85</v>
      </c>
      <c r="L65" s="136">
        <f t="shared" si="0"/>
        <v>85</v>
      </c>
      <c r="M65" s="140">
        <f t="shared" si="1"/>
        <v>85</v>
      </c>
      <c r="N65" s="140"/>
      <c r="O65" s="140">
        <v>0</v>
      </c>
      <c r="P65" s="140"/>
      <c r="Q65" s="140">
        <v>0</v>
      </c>
      <c r="R65" s="139"/>
    </row>
    <row r="66" s="122" customFormat="1" ht="20.1" customHeight="1" spans="1:18">
      <c r="A66" s="138" t="s">
        <v>63</v>
      </c>
      <c r="B66" s="139" t="s">
        <v>64</v>
      </c>
      <c r="C66" s="142"/>
      <c r="D66" s="137"/>
      <c r="E66" s="140">
        <f t="shared" si="2"/>
        <v>246</v>
      </c>
      <c r="F66" s="140">
        <v>0</v>
      </c>
      <c r="G66" s="140">
        <v>0</v>
      </c>
      <c r="H66" s="140">
        <v>0</v>
      </c>
      <c r="I66" s="124">
        <v>0</v>
      </c>
      <c r="J66" s="143">
        <f t="shared" si="4"/>
        <v>0</v>
      </c>
      <c r="K66" s="158">
        <v>246</v>
      </c>
      <c r="L66" s="136">
        <f t="shared" si="0"/>
        <v>246</v>
      </c>
      <c r="M66" s="140">
        <f t="shared" si="1"/>
        <v>179</v>
      </c>
      <c r="N66" s="140"/>
      <c r="O66" s="140">
        <v>0</v>
      </c>
      <c r="P66" s="140"/>
      <c r="Q66" s="140">
        <v>67</v>
      </c>
      <c r="R66" s="139" t="s">
        <v>64</v>
      </c>
    </row>
    <row r="67" s="122" customFormat="1" ht="20.1" customHeight="1" spans="1:18">
      <c r="A67" s="138"/>
      <c r="B67" s="139"/>
      <c r="C67" s="142" t="s">
        <v>146</v>
      </c>
      <c r="D67" s="137" t="s">
        <v>147</v>
      </c>
      <c r="E67" s="140">
        <f t="shared" si="2"/>
        <v>0</v>
      </c>
      <c r="F67" s="140">
        <v>0</v>
      </c>
      <c r="G67" s="140">
        <v>0</v>
      </c>
      <c r="H67" s="140">
        <v>0</v>
      </c>
      <c r="I67" s="140">
        <v>0</v>
      </c>
      <c r="J67" s="143">
        <f t="shared" si="4"/>
        <v>0</v>
      </c>
      <c r="K67" s="140">
        <v>0</v>
      </c>
      <c r="L67" s="136">
        <f t="shared" si="0"/>
        <v>0</v>
      </c>
      <c r="M67" s="140">
        <f t="shared" si="1"/>
        <v>0</v>
      </c>
      <c r="N67" s="140"/>
      <c r="O67" s="140">
        <v>0</v>
      </c>
      <c r="P67" s="140"/>
      <c r="Q67" s="140">
        <v>0</v>
      </c>
      <c r="R67" s="139"/>
    </row>
    <row r="68" s="122" customFormat="1" ht="20.1" customHeight="1" spans="1:18">
      <c r="A68" s="138"/>
      <c r="B68" s="139"/>
      <c r="C68" s="142" t="s">
        <v>119</v>
      </c>
      <c r="D68" s="137" t="s">
        <v>137</v>
      </c>
      <c r="E68" s="140">
        <f t="shared" si="2"/>
        <v>246</v>
      </c>
      <c r="F68" s="140">
        <v>0</v>
      </c>
      <c r="G68" s="140">
        <v>0</v>
      </c>
      <c r="H68" s="140">
        <v>0</v>
      </c>
      <c r="I68" s="140">
        <v>0</v>
      </c>
      <c r="J68" s="143">
        <f t="shared" si="4"/>
        <v>0</v>
      </c>
      <c r="K68" s="140">
        <v>246</v>
      </c>
      <c r="L68" s="136">
        <f t="shared" si="0"/>
        <v>246</v>
      </c>
      <c r="M68" s="140">
        <f t="shared" si="1"/>
        <v>179</v>
      </c>
      <c r="N68" s="140"/>
      <c r="O68" s="140">
        <v>0</v>
      </c>
      <c r="P68" s="140"/>
      <c r="Q68" s="140">
        <v>67</v>
      </c>
      <c r="R68" s="139"/>
    </row>
    <row r="69" s="122" customFormat="1" ht="20.1" customHeight="1" spans="1:18">
      <c r="A69" s="138" t="s">
        <v>65</v>
      </c>
      <c r="B69" s="139" t="s">
        <v>66</v>
      </c>
      <c r="C69" s="142"/>
      <c r="D69" s="137"/>
      <c r="E69" s="140">
        <f t="shared" si="2"/>
        <v>693.84</v>
      </c>
      <c r="F69" s="140">
        <v>535.41</v>
      </c>
      <c r="G69" s="140">
        <v>10.04</v>
      </c>
      <c r="H69" s="140">
        <v>148.39</v>
      </c>
      <c r="I69" s="140">
        <v>0</v>
      </c>
      <c r="J69" s="143">
        <f t="shared" si="4"/>
        <v>148.39</v>
      </c>
      <c r="K69" s="140">
        <v>0</v>
      </c>
      <c r="L69" s="136">
        <f t="shared" si="0"/>
        <v>693.84</v>
      </c>
      <c r="M69" s="140">
        <f t="shared" si="1"/>
        <v>688.86</v>
      </c>
      <c r="N69" s="140"/>
      <c r="O69" s="140">
        <v>0</v>
      </c>
      <c r="P69" s="140"/>
      <c r="Q69" s="140">
        <v>4.98</v>
      </c>
      <c r="R69" s="139" t="s">
        <v>66</v>
      </c>
    </row>
    <row r="70" s="122" customFormat="1" ht="20.1" customHeight="1" spans="1:18">
      <c r="A70" s="138" t="s">
        <v>167</v>
      </c>
      <c r="B70" s="139"/>
      <c r="C70" s="142" t="s">
        <v>131</v>
      </c>
      <c r="D70" s="137" t="s">
        <v>144</v>
      </c>
      <c r="E70" s="140">
        <f t="shared" si="2"/>
        <v>693.84</v>
      </c>
      <c r="F70" s="140">
        <v>535.41</v>
      </c>
      <c r="G70" s="140">
        <v>10.04</v>
      </c>
      <c r="H70" s="140">
        <v>148.39</v>
      </c>
      <c r="I70" s="140">
        <v>0</v>
      </c>
      <c r="J70" s="143">
        <f t="shared" si="4"/>
        <v>148.39</v>
      </c>
      <c r="K70" s="140">
        <v>0</v>
      </c>
      <c r="L70" s="136">
        <f t="shared" si="0"/>
        <v>693.84</v>
      </c>
      <c r="M70" s="140">
        <f t="shared" si="1"/>
        <v>688.86</v>
      </c>
      <c r="N70" s="140"/>
      <c r="O70" s="140">
        <v>0</v>
      </c>
      <c r="P70" s="140"/>
      <c r="Q70" s="140">
        <v>4.98</v>
      </c>
      <c r="R70" s="139"/>
    </row>
    <row r="71" s="122" customFormat="1" ht="20.1" customHeight="1" spans="1:18">
      <c r="A71" s="138" t="s">
        <v>67</v>
      </c>
      <c r="B71" s="139" t="s">
        <v>68</v>
      </c>
      <c r="C71" s="142"/>
      <c r="D71" s="137"/>
      <c r="E71" s="140">
        <f t="shared" si="2"/>
        <v>1551.4</v>
      </c>
      <c r="F71" s="140">
        <v>1291.5</v>
      </c>
      <c r="G71" s="140">
        <v>74.8</v>
      </c>
      <c r="H71" s="140">
        <v>166.1</v>
      </c>
      <c r="I71" s="140">
        <v>0</v>
      </c>
      <c r="J71" s="143">
        <f t="shared" si="4"/>
        <v>166.1</v>
      </c>
      <c r="K71" s="140">
        <v>19</v>
      </c>
      <c r="L71" s="136">
        <f t="shared" si="0"/>
        <v>1551.4</v>
      </c>
      <c r="M71" s="140">
        <f t="shared" si="1"/>
        <v>1472.06</v>
      </c>
      <c r="N71" s="140"/>
      <c r="O71" s="140">
        <v>0</v>
      </c>
      <c r="P71" s="140"/>
      <c r="Q71" s="140">
        <v>79.34</v>
      </c>
      <c r="R71" s="139" t="s">
        <v>68</v>
      </c>
    </row>
    <row r="72" s="122" customFormat="1" ht="20.1" customHeight="1" spans="1:18">
      <c r="A72" s="138" t="s">
        <v>168</v>
      </c>
      <c r="B72" s="139"/>
      <c r="C72" s="142" t="s">
        <v>133</v>
      </c>
      <c r="D72" s="137" t="s">
        <v>152</v>
      </c>
      <c r="E72" s="140">
        <f t="shared" si="2"/>
        <v>1551.4</v>
      </c>
      <c r="F72" s="140">
        <v>1291.5</v>
      </c>
      <c r="G72" s="140">
        <v>74.8</v>
      </c>
      <c r="H72" s="140">
        <v>166.1</v>
      </c>
      <c r="I72" s="140">
        <v>0</v>
      </c>
      <c r="J72" s="143">
        <f t="shared" si="4"/>
        <v>166.1</v>
      </c>
      <c r="K72" s="140">
        <v>19</v>
      </c>
      <c r="L72" s="136">
        <f t="shared" si="0"/>
        <v>1551.4</v>
      </c>
      <c r="M72" s="140">
        <f t="shared" si="1"/>
        <v>1472.06</v>
      </c>
      <c r="N72" s="140"/>
      <c r="O72" s="140">
        <v>0</v>
      </c>
      <c r="P72" s="140"/>
      <c r="Q72" s="140">
        <v>79.34</v>
      </c>
      <c r="R72" s="139"/>
    </row>
    <row r="73" s="122" customFormat="1" ht="20.1" customHeight="1" spans="1:18">
      <c r="A73" s="138" t="s">
        <v>69</v>
      </c>
      <c r="B73" s="139" t="s">
        <v>70</v>
      </c>
      <c r="C73" s="142"/>
      <c r="D73" s="137"/>
      <c r="E73" s="140">
        <f t="shared" si="2"/>
        <v>2804.07</v>
      </c>
      <c r="F73" s="140">
        <v>2275.89</v>
      </c>
      <c r="G73" s="140">
        <v>130.72</v>
      </c>
      <c r="H73" s="140">
        <v>395.06</v>
      </c>
      <c r="I73" s="140">
        <v>2.4</v>
      </c>
      <c r="J73" s="143">
        <f t="shared" si="4"/>
        <v>397.46</v>
      </c>
      <c r="K73" s="140">
        <v>0</v>
      </c>
      <c r="L73" s="136">
        <f t="shared" ref="L73:L103" si="5">M73+O73+Q73</f>
        <v>2804.07</v>
      </c>
      <c r="M73" s="140">
        <f t="shared" ref="M73:M103" si="6">E73-O73-Q73</f>
        <v>2702.29</v>
      </c>
      <c r="N73" s="140"/>
      <c r="O73" s="140">
        <v>40</v>
      </c>
      <c r="P73" s="140"/>
      <c r="Q73" s="140">
        <v>61.78</v>
      </c>
      <c r="R73" s="139" t="s">
        <v>70</v>
      </c>
    </row>
    <row r="74" s="122" customFormat="1" ht="20.1" customHeight="1" spans="1:18">
      <c r="A74" s="138" t="s">
        <v>169</v>
      </c>
      <c r="B74" s="139"/>
      <c r="C74" s="142" t="s">
        <v>135</v>
      </c>
      <c r="D74" s="137" t="s">
        <v>155</v>
      </c>
      <c r="E74" s="140">
        <f t="shared" ref="E74:E103" si="7">F74+J74+K74+G74</f>
        <v>2745.32</v>
      </c>
      <c r="F74" s="140">
        <v>2275.89</v>
      </c>
      <c r="G74" s="140">
        <v>130.72</v>
      </c>
      <c r="H74" s="140">
        <v>336.31</v>
      </c>
      <c r="I74" s="140">
        <v>2.4</v>
      </c>
      <c r="J74" s="143">
        <f t="shared" si="4"/>
        <v>338.71</v>
      </c>
      <c r="K74" s="140">
        <v>0</v>
      </c>
      <c r="L74" s="136">
        <f t="shared" si="5"/>
        <v>2745.32</v>
      </c>
      <c r="M74" s="140">
        <f t="shared" si="6"/>
        <v>2676.37</v>
      </c>
      <c r="N74" s="140"/>
      <c r="O74" s="140">
        <v>40</v>
      </c>
      <c r="P74" s="140"/>
      <c r="Q74" s="140">
        <v>28.95</v>
      </c>
      <c r="R74" s="139"/>
    </row>
    <row r="75" s="122" customFormat="1" ht="20.1" customHeight="1" spans="1:18">
      <c r="A75" s="138"/>
      <c r="B75" s="139"/>
      <c r="C75" s="142" t="s">
        <v>133</v>
      </c>
      <c r="D75" s="137" t="s">
        <v>134</v>
      </c>
      <c r="E75" s="140">
        <f t="shared" si="7"/>
        <v>58.75</v>
      </c>
      <c r="F75" s="140">
        <v>0</v>
      </c>
      <c r="G75" s="140">
        <v>0</v>
      </c>
      <c r="H75" s="140">
        <v>58.75</v>
      </c>
      <c r="I75" s="140">
        <v>0</v>
      </c>
      <c r="J75" s="143">
        <f t="shared" si="4"/>
        <v>58.75</v>
      </c>
      <c r="K75" s="140">
        <v>0</v>
      </c>
      <c r="L75" s="136">
        <f t="shared" si="5"/>
        <v>58.75</v>
      </c>
      <c r="M75" s="140">
        <f t="shared" si="6"/>
        <v>25.92</v>
      </c>
      <c r="N75" s="140"/>
      <c r="O75" s="140">
        <v>0</v>
      </c>
      <c r="P75" s="140"/>
      <c r="Q75" s="140">
        <v>32.83</v>
      </c>
      <c r="R75" s="139"/>
    </row>
    <row r="76" s="122" customFormat="1" ht="20.1" customHeight="1" spans="1:18">
      <c r="A76" s="138" t="s">
        <v>71</v>
      </c>
      <c r="B76" s="139" t="s">
        <v>72</v>
      </c>
      <c r="C76" s="142"/>
      <c r="D76" s="137"/>
      <c r="E76" s="140">
        <f t="shared" si="7"/>
        <v>486.01</v>
      </c>
      <c r="F76" s="140">
        <v>443.23</v>
      </c>
      <c r="G76" s="140">
        <v>17.25</v>
      </c>
      <c r="H76" s="140">
        <v>24.73</v>
      </c>
      <c r="I76" s="140">
        <v>0.8</v>
      </c>
      <c r="J76" s="143">
        <f t="shared" si="4"/>
        <v>25.53</v>
      </c>
      <c r="K76" s="140">
        <v>0</v>
      </c>
      <c r="L76" s="136">
        <f t="shared" si="5"/>
        <v>486.01</v>
      </c>
      <c r="M76" s="140">
        <f t="shared" si="6"/>
        <v>477.23</v>
      </c>
      <c r="N76" s="140"/>
      <c r="O76" s="140">
        <v>0</v>
      </c>
      <c r="P76" s="140"/>
      <c r="Q76" s="140">
        <v>8.78</v>
      </c>
      <c r="R76" s="139" t="s">
        <v>72</v>
      </c>
    </row>
    <row r="77" s="122" customFormat="1" ht="20.1" customHeight="1" spans="1:18">
      <c r="A77" s="138" t="s">
        <v>170</v>
      </c>
      <c r="B77" s="139"/>
      <c r="C77" s="142" t="s">
        <v>133</v>
      </c>
      <c r="D77" s="137" t="s">
        <v>152</v>
      </c>
      <c r="E77" s="140">
        <f t="shared" si="7"/>
        <v>486.01</v>
      </c>
      <c r="F77" s="140">
        <v>443.23</v>
      </c>
      <c r="G77" s="140">
        <v>17.25</v>
      </c>
      <c r="H77" s="140">
        <v>24.73</v>
      </c>
      <c r="I77" s="140">
        <v>0.8</v>
      </c>
      <c r="J77" s="143">
        <f t="shared" si="4"/>
        <v>25.53</v>
      </c>
      <c r="K77" s="140">
        <v>0</v>
      </c>
      <c r="L77" s="136">
        <f t="shared" si="5"/>
        <v>486.01</v>
      </c>
      <c r="M77" s="140">
        <f t="shared" si="6"/>
        <v>477.23</v>
      </c>
      <c r="N77" s="140"/>
      <c r="O77" s="140">
        <v>0</v>
      </c>
      <c r="P77" s="140"/>
      <c r="Q77" s="140">
        <v>8.78</v>
      </c>
      <c r="R77" s="139"/>
    </row>
    <row r="78" s="122" customFormat="1" ht="20.1" customHeight="1" spans="1:18">
      <c r="A78" s="138"/>
      <c r="B78" s="139" t="s">
        <v>74</v>
      </c>
      <c r="C78" s="142"/>
      <c r="D78" s="137"/>
      <c r="E78" s="140">
        <f t="shared" si="7"/>
        <v>717.84</v>
      </c>
      <c r="F78" s="140">
        <v>648.3</v>
      </c>
      <c r="G78" s="140">
        <v>32.53</v>
      </c>
      <c r="H78" s="140">
        <v>36.61</v>
      </c>
      <c r="I78" s="140">
        <v>0.4</v>
      </c>
      <c r="J78" s="143">
        <f t="shared" si="4"/>
        <v>37.01</v>
      </c>
      <c r="K78" s="140">
        <v>0</v>
      </c>
      <c r="L78" s="136">
        <f t="shared" si="5"/>
        <v>717.84</v>
      </c>
      <c r="M78" s="140">
        <f t="shared" si="6"/>
        <v>704.27</v>
      </c>
      <c r="N78" s="140"/>
      <c r="O78" s="140">
        <v>0</v>
      </c>
      <c r="P78" s="140"/>
      <c r="Q78" s="140">
        <v>13.57</v>
      </c>
      <c r="R78" s="139" t="s">
        <v>74</v>
      </c>
    </row>
    <row r="79" s="122" customFormat="1" ht="20.1" customHeight="1" spans="1:18">
      <c r="A79" s="138" t="s">
        <v>73</v>
      </c>
      <c r="B79" s="139"/>
      <c r="C79" s="142" t="s">
        <v>133</v>
      </c>
      <c r="D79" s="137" t="s">
        <v>152</v>
      </c>
      <c r="E79" s="140">
        <f t="shared" si="7"/>
        <v>717.84</v>
      </c>
      <c r="F79" s="140">
        <v>648.3</v>
      </c>
      <c r="G79" s="140">
        <v>32.53</v>
      </c>
      <c r="H79" s="140">
        <v>36.61</v>
      </c>
      <c r="I79" s="140">
        <v>0.4</v>
      </c>
      <c r="J79" s="143">
        <f t="shared" si="4"/>
        <v>37.01</v>
      </c>
      <c r="K79" s="140">
        <v>0</v>
      </c>
      <c r="L79" s="136">
        <f t="shared" si="5"/>
        <v>717.84</v>
      </c>
      <c r="M79" s="140">
        <f t="shared" si="6"/>
        <v>704.27</v>
      </c>
      <c r="N79" s="140"/>
      <c r="O79" s="140">
        <v>0</v>
      </c>
      <c r="P79" s="140"/>
      <c r="Q79" s="140">
        <v>13.57</v>
      </c>
      <c r="R79" s="139"/>
    </row>
    <row r="80" s="122" customFormat="1" ht="20.1" customHeight="1" spans="1:18">
      <c r="A80" s="138" t="s">
        <v>75</v>
      </c>
      <c r="B80" s="139" t="s">
        <v>76</v>
      </c>
      <c r="C80" s="142"/>
      <c r="D80" s="137"/>
      <c r="E80" s="140">
        <f t="shared" si="7"/>
        <v>732.68</v>
      </c>
      <c r="F80" s="140">
        <v>675.27</v>
      </c>
      <c r="G80" s="140">
        <v>30.94</v>
      </c>
      <c r="H80" s="140">
        <v>25.67</v>
      </c>
      <c r="I80" s="140">
        <v>0.8</v>
      </c>
      <c r="J80" s="143">
        <f t="shared" si="4"/>
        <v>26.47</v>
      </c>
      <c r="K80" s="140">
        <v>0</v>
      </c>
      <c r="L80" s="136">
        <f t="shared" si="5"/>
        <v>732.68</v>
      </c>
      <c r="M80" s="140">
        <f t="shared" si="6"/>
        <v>726.3</v>
      </c>
      <c r="N80" s="140"/>
      <c r="O80" s="140">
        <v>0</v>
      </c>
      <c r="P80" s="140"/>
      <c r="Q80" s="140">
        <v>6.38</v>
      </c>
      <c r="R80" s="139" t="s">
        <v>76</v>
      </c>
    </row>
    <row r="81" s="122" customFormat="1" ht="20.1" customHeight="1" spans="1:18">
      <c r="A81" s="138" t="s">
        <v>171</v>
      </c>
      <c r="B81" s="139"/>
      <c r="C81" s="142" t="s">
        <v>133</v>
      </c>
      <c r="D81" s="137" t="s">
        <v>152</v>
      </c>
      <c r="E81" s="140">
        <f t="shared" si="7"/>
        <v>732.68</v>
      </c>
      <c r="F81" s="140">
        <v>675.27</v>
      </c>
      <c r="G81" s="140">
        <v>30.94</v>
      </c>
      <c r="H81" s="140">
        <v>25.67</v>
      </c>
      <c r="I81" s="140">
        <v>0.8</v>
      </c>
      <c r="J81" s="143">
        <f t="shared" si="4"/>
        <v>26.47</v>
      </c>
      <c r="K81" s="140">
        <v>0</v>
      </c>
      <c r="L81" s="136">
        <f t="shared" si="5"/>
        <v>732.68</v>
      </c>
      <c r="M81" s="140">
        <f t="shared" si="6"/>
        <v>726.3</v>
      </c>
      <c r="N81" s="140"/>
      <c r="O81" s="140">
        <v>0</v>
      </c>
      <c r="P81" s="140"/>
      <c r="Q81" s="140">
        <v>6.38</v>
      </c>
      <c r="R81" s="139"/>
    </row>
    <row r="82" s="122" customFormat="1" ht="20.1" customHeight="1" spans="1:18">
      <c r="A82" s="138" t="s">
        <v>77</v>
      </c>
      <c r="B82" s="139" t="s">
        <v>78</v>
      </c>
      <c r="C82" s="142"/>
      <c r="D82" s="137"/>
      <c r="E82" s="140">
        <f t="shared" si="7"/>
        <v>1348.57</v>
      </c>
      <c r="F82" s="140">
        <v>1191.12</v>
      </c>
      <c r="G82" s="140">
        <v>48.69</v>
      </c>
      <c r="H82" s="140">
        <v>107.16</v>
      </c>
      <c r="I82" s="140">
        <v>1.6</v>
      </c>
      <c r="J82" s="143">
        <f t="shared" si="4"/>
        <v>108.76</v>
      </c>
      <c r="K82" s="140">
        <v>0</v>
      </c>
      <c r="L82" s="136">
        <f t="shared" si="5"/>
        <v>1348.57</v>
      </c>
      <c r="M82" s="140">
        <f t="shared" si="6"/>
        <v>1299.38</v>
      </c>
      <c r="N82" s="140"/>
      <c r="O82" s="140">
        <v>0</v>
      </c>
      <c r="P82" s="140"/>
      <c r="Q82" s="140">
        <v>49.19</v>
      </c>
      <c r="R82" s="139" t="s">
        <v>78</v>
      </c>
    </row>
    <row r="83" s="122" customFormat="1" ht="20.1" customHeight="1" spans="1:18">
      <c r="A83" s="138" t="s">
        <v>172</v>
      </c>
      <c r="B83" s="139"/>
      <c r="C83" s="142" t="s">
        <v>146</v>
      </c>
      <c r="D83" s="137" t="s">
        <v>147</v>
      </c>
      <c r="E83" s="140">
        <f t="shared" si="7"/>
        <v>1348.57</v>
      </c>
      <c r="F83" s="140">
        <v>1191.12</v>
      </c>
      <c r="G83" s="140">
        <v>48.69</v>
      </c>
      <c r="H83" s="140">
        <v>107.16</v>
      </c>
      <c r="I83" s="140">
        <v>1.6</v>
      </c>
      <c r="J83" s="143">
        <f t="shared" si="4"/>
        <v>108.76</v>
      </c>
      <c r="K83" s="140">
        <v>0</v>
      </c>
      <c r="L83" s="136">
        <f t="shared" si="5"/>
        <v>1348.57</v>
      </c>
      <c r="M83" s="140">
        <f t="shared" si="6"/>
        <v>1299.38</v>
      </c>
      <c r="N83" s="140"/>
      <c r="O83" s="140">
        <v>0</v>
      </c>
      <c r="P83" s="140"/>
      <c r="Q83" s="140">
        <v>49.19</v>
      </c>
      <c r="R83" s="139"/>
    </row>
    <row r="84" s="122" customFormat="1" ht="20.1" customHeight="1" spans="1:18">
      <c r="A84" s="138" t="s">
        <v>79</v>
      </c>
      <c r="B84" s="139" t="s">
        <v>80</v>
      </c>
      <c r="C84" s="142"/>
      <c r="D84" s="137"/>
      <c r="E84" s="140">
        <f t="shared" si="7"/>
        <v>968.3</v>
      </c>
      <c r="F84" s="140">
        <v>794.46</v>
      </c>
      <c r="G84" s="140">
        <v>104.52</v>
      </c>
      <c r="H84" s="140">
        <v>61.02</v>
      </c>
      <c r="I84" s="140">
        <v>8.3</v>
      </c>
      <c r="J84" s="143">
        <f t="shared" si="4"/>
        <v>69.32</v>
      </c>
      <c r="K84" s="140">
        <v>0</v>
      </c>
      <c r="L84" s="136">
        <f t="shared" si="5"/>
        <v>968.3</v>
      </c>
      <c r="M84" s="140">
        <f t="shared" si="6"/>
        <v>942.25</v>
      </c>
      <c r="N84" s="140"/>
      <c r="O84" s="140">
        <v>0</v>
      </c>
      <c r="P84" s="140"/>
      <c r="Q84" s="140">
        <v>26.05</v>
      </c>
      <c r="R84" s="139" t="s">
        <v>80</v>
      </c>
    </row>
    <row r="85" s="122" customFormat="1" ht="20" customHeight="1" spans="1:18">
      <c r="A85" s="138" t="s">
        <v>173</v>
      </c>
      <c r="B85" s="139"/>
      <c r="C85" s="142" t="s">
        <v>146</v>
      </c>
      <c r="D85" s="137" t="s">
        <v>147</v>
      </c>
      <c r="E85" s="140">
        <f t="shared" si="7"/>
        <v>968.3</v>
      </c>
      <c r="F85" s="140">
        <v>794.46</v>
      </c>
      <c r="G85" s="140">
        <v>104.52</v>
      </c>
      <c r="H85" s="140">
        <v>61.02</v>
      </c>
      <c r="I85" s="140">
        <v>8.3</v>
      </c>
      <c r="J85" s="143">
        <f t="shared" si="4"/>
        <v>69.32</v>
      </c>
      <c r="K85" s="140">
        <v>0</v>
      </c>
      <c r="L85" s="136">
        <f t="shared" si="5"/>
        <v>968.3</v>
      </c>
      <c r="M85" s="140">
        <f t="shared" si="6"/>
        <v>942.25</v>
      </c>
      <c r="N85" s="140"/>
      <c r="O85" s="140">
        <v>0</v>
      </c>
      <c r="P85" s="140"/>
      <c r="Q85" s="140">
        <v>26.05</v>
      </c>
      <c r="R85" s="139"/>
    </row>
    <row r="86" s="122" customFormat="1" ht="20.1" customHeight="1" spans="1:18">
      <c r="A86" s="138" t="s">
        <v>81</v>
      </c>
      <c r="B86" s="139" t="s">
        <v>82</v>
      </c>
      <c r="C86" s="142"/>
      <c r="D86" s="137"/>
      <c r="E86" s="140">
        <f t="shared" si="7"/>
        <v>1246.98</v>
      </c>
      <c r="F86" s="140">
        <v>1078.44</v>
      </c>
      <c r="G86" s="140">
        <v>83.42</v>
      </c>
      <c r="H86" s="140">
        <v>80.02</v>
      </c>
      <c r="I86" s="140">
        <v>5.1</v>
      </c>
      <c r="J86" s="143">
        <f t="shared" si="4"/>
        <v>85.12</v>
      </c>
      <c r="K86" s="140">
        <v>0</v>
      </c>
      <c r="L86" s="136">
        <f t="shared" si="5"/>
        <v>1246.98</v>
      </c>
      <c r="M86" s="140">
        <f t="shared" si="6"/>
        <v>1213.68</v>
      </c>
      <c r="N86" s="140"/>
      <c r="O86" s="140">
        <v>0</v>
      </c>
      <c r="P86" s="140"/>
      <c r="Q86" s="140">
        <v>33.3</v>
      </c>
      <c r="R86" s="139" t="s">
        <v>82</v>
      </c>
    </row>
    <row r="87" s="122" customFormat="1" ht="20.1" customHeight="1" spans="1:18">
      <c r="A87" s="138" t="s">
        <v>174</v>
      </c>
      <c r="B87" s="139"/>
      <c r="C87" s="142" t="s">
        <v>146</v>
      </c>
      <c r="D87" s="137" t="s">
        <v>147</v>
      </c>
      <c r="E87" s="140">
        <f t="shared" si="7"/>
        <v>1246.98</v>
      </c>
      <c r="F87" s="140">
        <v>1078.44</v>
      </c>
      <c r="G87" s="140">
        <v>83.42</v>
      </c>
      <c r="H87" s="140">
        <v>80.02</v>
      </c>
      <c r="I87" s="140">
        <v>5.1</v>
      </c>
      <c r="J87" s="143">
        <f t="shared" si="4"/>
        <v>85.12</v>
      </c>
      <c r="K87" s="140">
        <v>0</v>
      </c>
      <c r="L87" s="136">
        <f t="shared" si="5"/>
        <v>1246.98</v>
      </c>
      <c r="M87" s="140">
        <f t="shared" si="6"/>
        <v>1213.68</v>
      </c>
      <c r="N87" s="140"/>
      <c r="O87" s="140">
        <v>0</v>
      </c>
      <c r="P87" s="140"/>
      <c r="Q87" s="140">
        <v>33.3</v>
      </c>
      <c r="R87" s="139"/>
    </row>
    <row r="88" s="122" customFormat="1" ht="20.1" customHeight="1" spans="1:18">
      <c r="A88" s="138" t="s">
        <v>83</v>
      </c>
      <c r="B88" s="139" t="s">
        <v>84</v>
      </c>
      <c r="C88" s="142"/>
      <c r="D88" s="137"/>
      <c r="E88" s="140">
        <f t="shared" si="7"/>
        <v>475.84</v>
      </c>
      <c r="F88" s="140">
        <v>315.85</v>
      </c>
      <c r="G88" s="140">
        <v>11.67</v>
      </c>
      <c r="H88" s="140">
        <v>148.32</v>
      </c>
      <c r="I88" s="140">
        <v>0</v>
      </c>
      <c r="J88" s="143">
        <f t="shared" si="4"/>
        <v>148.32</v>
      </c>
      <c r="K88" s="140">
        <v>0</v>
      </c>
      <c r="L88" s="136">
        <f t="shared" si="5"/>
        <v>475.84</v>
      </c>
      <c r="M88" s="140">
        <f t="shared" si="6"/>
        <v>471.04</v>
      </c>
      <c r="N88" s="140"/>
      <c r="O88" s="140">
        <v>0</v>
      </c>
      <c r="P88" s="140"/>
      <c r="Q88" s="140">
        <v>4.8</v>
      </c>
      <c r="R88" s="139" t="s">
        <v>84</v>
      </c>
    </row>
    <row r="89" s="122" customFormat="1" ht="20.1" customHeight="1" spans="1:18">
      <c r="A89" s="138" t="s">
        <v>175</v>
      </c>
      <c r="B89" s="139"/>
      <c r="C89" s="142" t="s">
        <v>131</v>
      </c>
      <c r="D89" s="137" t="s">
        <v>144</v>
      </c>
      <c r="E89" s="140">
        <f t="shared" si="7"/>
        <v>475.84</v>
      </c>
      <c r="F89" s="140">
        <v>315.85</v>
      </c>
      <c r="G89" s="140">
        <v>11.67</v>
      </c>
      <c r="H89" s="140">
        <v>148.32</v>
      </c>
      <c r="I89" s="140">
        <v>0</v>
      </c>
      <c r="J89" s="143">
        <f t="shared" si="4"/>
        <v>148.32</v>
      </c>
      <c r="K89" s="140">
        <v>0</v>
      </c>
      <c r="L89" s="136">
        <f t="shared" si="5"/>
        <v>475.84</v>
      </c>
      <c r="M89" s="140">
        <f t="shared" si="6"/>
        <v>471.04</v>
      </c>
      <c r="N89" s="140"/>
      <c r="O89" s="140">
        <v>0</v>
      </c>
      <c r="P89" s="140"/>
      <c r="Q89" s="140">
        <v>4.8</v>
      </c>
      <c r="R89" s="139"/>
    </row>
    <row r="90" s="122" customFormat="1" ht="20.1" customHeight="1" spans="1:18">
      <c r="A90" s="138" t="s">
        <v>85</v>
      </c>
      <c r="B90" s="139" t="s">
        <v>86</v>
      </c>
      <c r="C90" s="142"/>
      <c r="D90" s="137"/>
      <c r="E90" s="140">
        <f t="shared" si="7"/>
        <v>429.46</v>
      </c>
      <c r="F90" s="140">
        <v>376.03</v>
      </c>
      <c r="G90" s="140">
        <v>21.07</v>
      </c>
      <c r="H90" s="140">
        <v>32.26</v>
      </c>
      <c r="I90" s="140">
        <v>0.1</v>
      </c>
      <c r="J90" s="143">
        <f t="shared" si="4"/>
        <v>32.36</v>
      </c>
      <c r="K90" s="140">
        <v>0</v>
      </c>
      <c r="L90" s="136">
        <f t="shared" si="5"/>
        <v>429.46</v>
      </c>
      <c r="M90" s="140">
        <f t="shared" si="6"/>
        <v>415.28</v>
      </c>
      <c r="N90" s="140"/>
      <c r="O90" s="140">
        <v>0</v>
      </c>
      <c r="P90" s="140"/>
      <c r="Q90" s="140">
        <v>14.18</v>
      </c>
      <c r="R90" s="139" t="s">
        <v>86</v>
      </c>
    </row>
    <row r="91" s="122" customFormat="1" ht="20.1" customHeight="1" spans="1:18">
      <c r="A91" s="138" t="s">
        <v>176</v>
      </c>
      <c r="B91" s="139"/>
      <c r="C91" s="142" t="s">
        <v>146</v>
      </c>
      <c r="D91" s="137" t="s">
        <v>147</v>
      </c>
      <c r="E91" s="140">
        <f t="shared" si="7"/>
        <v>429.46</v>
      </c>
      <c r="F91" s="140">
        <v>376.03</v>
      </c>
      <c r="G91" s="140">
        <v>21.07</v>
      </c>
      <c r="H91" s="140">
        <v>32.26</v>
      </c>
      <c r="I91" s="140">
        <v>0.1</v>
      </c>
      <c r="J91" s="143">
        <f t="shared" si="4"/>
        <v>32.36</v>
      </c>
      <c r="K91" s="140">
        <v>0</v>
      </c>
      <c r="L91" s="136">
        <f t="shared" si="5"/>
        <v>429.46</v>
      </c>
      <c r="M91" s="140">
        <f t="shared" si="6"/>
        <v>415.28</v>
      </c>
      <c r="N91" s="140"/>
      <c r="O91" s="140">
        <v>0</v>
      </c>
      <c r="P91" s="140"/>
      <c r="Q91" s="140">
        <v>14.18</v>
      </c>
      <c r="R91" s="139"/>
    </row>
    <row r="92" s="122" customFormat="1" ht="20.1" customHeight="1" spans="1:18">
      <c r="A92" s="138" t="s">
        <v>87</v>
      </c>
      <c r="B92" s="139" t="s">
        <v>88</v>
      </c>
      <c r="C92" s="142"/>
      <c r="D92" s="137"/>
      <c r="E92" s="140">
        <f t="shared" si="7"/>
        <v>367.55</v>
      </c>
      <c r="F92" s="140">
        <v>259.12</v>
      </c>
      <c r="G92" s="140">
        <v>11.11</v>
      </c>
      <c r="H92" s="140">
        <v>97.32</v>
      </c>
      <c r="I92" s="140">
        <v>0</v>
      </c>
      <c r="J92" s="143">
        <f t="shared" si="4"/>
        <v>97.32</v>
      </c>
      <c r="K92" s="140">
        <v>0</v>
      </c>
      <c r="L92" s="136">
        <f t="shared" si="5"/>
        <v>367.55</v>
      </c>
      <c r="M92" s="140">
        <f t="shared" si="6"/>
        <v>363.96</v>
      </c>
      <c r="N92" s="140"/>
      <c r="O92" s="140">
        <v>0</v>
      </c>
      <c r="P92" s="140"/>
      <c r="Q92" s="140">
        <v>3.59</v>
      </c>
      <c r="R92" s="139" t="s">
        <v>88</v>
      </c>
    </row>
    <row r="93" s="122" customFormat="1" ht="20.1" customHeight="1" spans="1:18">
      <c r="A93" s="138" t="s">
        <v>177</v>
      </c>
      <c r="B93" s="139"/>
      <c r="C93" s="142" t="s">
        <v>131</v>
      </c>
      <c r="D93" s="137" t="s">
        <v>144</v>
      </c>
      <c r="E93" s="140">
        <f t="shared" si="7"/>
        <v>367.55</v>
      </c>
      <c r="F93" s="140">
        <v>259.12</v>
      </c>
      <c r="G93" s="140">
        <v>11.11</v>
      </c>
      <c r="H93" s="140">
        <v>97.32</v>
      </c>
      <c r="I93" s="140">
        <v>0</v>
      </c>
      <c r="J93" s="143">
        <f t="shared" si="4"/>
        <v>97.32</v>
      </c>
      <c r="K93" s="140">
        <v>0</v>
      </c>
      <c r="L93" s="136">
        <f t="shared" si="5"/>
        <v>367.55</v>
      </c>
      <c r="M93" s="140">
        <f t="shared" si="6"/>
        <v>363.96</v>
      </c>
      <c r="N93" s="140"/>
      <c r="O93" s="140">
        <v>0</v>
      </c>
      <c r="P93" s="140"/>
      <c r="Q93" s="140">
        <v>3.59</v>
      </c>
      <c r="R93" s="139"/>
    </row>
    <row r="94" s="122" customFormat="1" ht="20.1" customHeight="1" spans="1:18">
      <c r="A94" s="138" t="s">
        <v>89</v>
      </c>
      <c r="B94" s="139" t="s">
        <v>90</v>
      </c>
      <c r="C94" s="142"/>
      <c r="D94" s="137"/>
      <c r="E94" s="140">
        <f t="shared" si="7"/>
        <v>2147.86</v>
      </c>
      <c r="F94" s="140">
        <v>1811.33</v>
      </c>
      <c r="G94" s="140">
        <v>60.07</v>
      </c>
      <c r="H94" s="140">
        <v>276.46</v>
      </c>
      <c r="I94" s="140">
        <v>0</v>
      </c>
      <c r="J94" s="143">
        <f t="shared" si="4"/>
        <v>276.46</v>
      </c>
      <c r="K94" s="140">
        <v>0</v>
      </c>
      <c r="L94" s="136">
        <f t="shared" si="5"/>
        <v>2147.86</v>
      </c>
      <c r="M94" s="140">
        <f t="shared" si="6"/>
        <v>2007.37</v>
      </c>
      <c r="N94" s="140"/>
      <c r="O94" s="140">
        <v>0</v>
      </c>
      <c r="P94" s="140"/>
      <c r="Q94" s="140">
        <v>140.49</v>
      </c>
      <c r="R94" s="139" t="s">
        <v>90</v>
      </c>
    </row>
    <row r="95" s="122" customFormat="1" ht="20.1" customHeight="1" spans="1:18">
      <c r="A95" s="138" t="s">
        <v>178</v>
      </c>
      <c r="B95" s="139"/>
      <c r="C95" s="142" t="s">
        <v>146</v>
      </c>
      <c r="D95" s="137" t="s">
        <v>147</v>
      </c>
      <c r="E95" s="140">
        <f t="shared" si="7"/>
        <v>2147.86</v>
      </c>
      <c r="F95" s="140">
        <v>1811.33</v>
      </c>
      <c r="G95" s="140">
        <v>60.07</v>
      </c>
      <c r="H95" s="140">
        <v>276.46</v>
      </c>
      <c r="I95" s="140">
        <v>0</v>
      </c>
      <c r="J95" s="143">
        <f t="shared" si="4"/>
        <v>276.46</v>
      </c>
      <c r="K95" s="140">
        <v>0</v>
      </c>
      <c r="L95" s="136">
        <f t="shared" si="5"/>
        <v>2147.86</v>
      </c>
      <c r="M95" s="140">
        <f t="shared" si="6"/>
        <v>2007.37</v>
      </c>
      <c r="N95" s="140"/>
      <c r="O95" s="140">
        <v>0</v>
      </c>
      <c r="P95" s="140"/>
      <c r="Q95" s="140">
        <v>140.49</v>
      </c>
      <c r="R95" s="139"/>
    </row>
    <row r="96" s="122" customFormat="1" ht="20.1" customHeight="1" spans="1:18">
      <c r="A96" s="138" t="s">
        <v>91</v>
      </c>
      <c r="B96" s="139" t="s">
        <v>92</v>
      </c>
      <c r="C96" s="142"/>
      <c r="D96" s="137"/>
      <c r="E96" s="140">
        <f t="shared" si="7"/>
        <v>722.34</v>
      </c>
      <c r="F96" s="140">
        <v>361.55</v>
      </c>
      <c r="G96" s="140">
        <v>9.88</v>
      </c>
      <c r="H96" s="140">
        <v>350.91</v>
      </c>
      <c r="I96" s="140">
        <v>0</v>
      </c>
      <c r="J96" s="143">
        <f t="shared" ref="J96:J103" si="8">SUM(H96:I96)</f>
        <v>350.91</v>
      </c>
      <c r="K96" s="140">
        <v>0</v>
      </c>
      <c r="L96" s="136">
        <f t="shared" si="5"/>
        <v>722.34</v>
      </c>
      <c r="M96" s="140">
        <f t="shared" si="6"/>
        <v>713.47</v>
      </c>
      <c r="N96" s="140"/>
      <c r="O96" s="140">
        <v>0</v>
      </c>
      <c r="P96" s="140"/>
      <c r="Q96" s="140">
        <v>8.87</v>
      </c>
      <c r="R96" s="139" t="s">
        <v>92</v>
      </c>
    </row>
    <row r="97" s="122" customFormat="1" ht="20.1" customHeight="1" spans="1:18">
      <c r="A97" s="138" t="s">
        <v>179</v>
      </c>
      <c r="B97" s="139"/>
      <c r="C97" s="142" t="s">
        <v>131</v>
      </c>
      <c r="D97" s="137" t="s">
        <v>144</v>
      </c>
      <c r="E97" s="140">
        <f t="shared" si="7"/>
        <v>722.34</v>
      </c>
      <c r="F97" s="140">
        <v>361.55</v>
      </c>
      <c r="G97" s="140">
        <v>9.88</v>
      </c>
      <c r="H97" s="140">
        <v>350.91</v>
      </c>
      <c r="I97" s="140">
        <v>0</v>
      </c>
      <c r="J97" s="143">
        <f t="shared" si="8"/>
        <v>350.91</v>
      </c>
      <c r="K97" s="140">
        <v>0</v>
      </c>
      <c r="L97" s="136">
        <f t="shared" si="5"/>
        <v>722.34</v>
      </c>
      <c r="M97" s="140">
        <f t="shared" si="6"/>
        <v>713.47</v>
      </c>
      <c r="N97" s="140"/>
      <c r="O97" s="140">
        <v>0</v>
      </c>
      <c r="P97" s="140"/>
      <c r="Q97" s="140">
        <v>8.87</v>
      </c>
      <c r="R97" s="139"/>
    </row>
    <row r="98" s="122" customFormat="1" ht="20.1" customHeight="1" spans="1:18">
      <c r="A98" s="138" t="s">
        <v>93</v>
      </c>
      <c r="B98" s="139" t="s">
        <v>94</v>
      </c>
      <c r="C98" s="142"/>
      <c r="D98" s="137"/>
      <c r="E98" s="140">
        <f t="shared" si="7"/>
        <v>665.97</v>
      </c>
      <c r="F98" s="140">
        <v>444.5</v>
      </c>
      <c r="G98" s="140">
        <v>15.12</v>
      </c>
      <c r="H98" s="140">
        <v>206.35</v>
      </c>
      <c r="I98" s="140">
        <v>0</v>
      </c>
      <c r="J98" s="143">
        <f t="shared" si="8"/>
        <v>206.35</v>
      </c>
      <c r="K98" s="140">
        <v>0</v>
      </c>
      <c r="L98" s="136">
        <f t="shared" si="5"/>
        <v>665.97</v>
      </c>
      <c r="M98" s="140">
        <f t="shared" si="6"/>
        <v>659.38</v>
      </c>
      <c r="N98" s="140"/>
      <c r="O98" s="140">
        <v>0</v>
      </c>
      <c r="P98" s="140"/>
      <c r="Q98" s="140">
        <v>6.59</v>
      </c>
      <c r="R98" s="139" t="s">
        <v>94</v>
      </c>
    </row>
    <row r="99" s="122" customFormat="1" ht="20.1" customHeight="1" spans="1:18">
      <c r="A99" s="138" t="s">
        <v>180</v>
      </c>
      <c r="B99" s="139"/>
      <c r="C99" s="142" t="s">
        <v>131</v>
      </c>
      <c r="D99" s="137" t="s">
        <v>144</v>
      </c>
      <c r="E99" s="140">
        <f t="shared" si="7"/>
        <v>665.97</v>
      </c>
      <c r="F99" s="140">
        <v>444.5</v>
      </c>
      <c r="G99" s="140">
        <v>15.12</v>
      </c>
      <c r="H99" s="140">
        <v>206.35</v>
      </c>
      <c r="I99" s="140">
        <v>0</v>
      </c>
      <c r="J99" s="143">
        <f t="shared" si="8"/>
        <v>206.35</v>
      </c>
      <c r="K99" s="140">
        <v>0</v>
      </c>
      <c r="L99" s="136">
        <f t="shared" si="5"/>
        <v>665.97</v>
      </c>
      <c r="M99" s="140">
        <f t="shared" si="6"/>
        <v>659.38</v>
      </c>
      <c r="N99" s="140"/>
      <c r="O99" s="140">
        <v>0</v>
      </c>
      <c r="P99" s="140"/>
      <c r="Q99" s="140">
        <v>6.59</v>
      </c>
      <c r="R99" s="139"/>
    </row>
    <row r="100" s="122" customFormat="1" ht="20.1" customHeight="1" spans="1:18">
      <c r="A100" s="194" t="s">
        <v>95</v>
      </c>
      <c r="B100" s="156" t="s">
        <v>96</v>
      </c>
      <c r="C100" s="156"/>
      <c r="D100" s="140"/>
      <c r="E100" s="140">
        <f t="shared" si="7"/>
        <v>0</v>
      </c>
      <c r="F100" s="140">
        <v>0</v>
      </c>
      <c r="G100" s="140">
        <v>0</v>
      </c>
      <c r="H100" s="140">
        <v>0</v>
      </c>
      <c r="I100" s="140">
        <v>0</v>
      </c>
      <c r="J100" s="143">
        <f t="shared" si="8"/>
        <v>0</v>
      </c>
      <c r="K100" s="140">
        <v>0</v>
      </c>
      <c r="L100" s="136">
        <f t="shared" si="5"/>
        <v>0</v>
      </c>
      <c r="M100" s="140">
        <f t="shared" si="6"/>
        <v>0</v>
      </c>
      <c r="N100" s="140"/>
      <c r="O100" s="140">
        <v>0</v>
      </c>
      <c r="P100" s="140"/>
      <c r="Q100" s="140">
        <v>0</v>
      </c>
      <c r="R100" s="156" t="s">
        <v>96</v>
      </c>
    </row>
    <row r="101" s="122" customFormat="1" ht="20.1" customHeight="1" spans="1:18">
      <c r="A101" s="156"/>
      <c r="B101" s="156"/>
      <c r="C101" s="156">
        <v>2050202</v>
      </c>
      <c r="D101" s="140" t="s">
        <v>151</v>
      </c>
      <c r="E101" s="140">
        <f t="shared" si="7"/>
        <v>0</v>
      </c>
      <c r="F101" s="140">
        <v>0</v>
      </c>
      <c r="G101" s="140">
        <v>0</v>
      </c>
      <c r="H101" s="140">
        <v>0</v>
      </c>
      <c r="I101" s="140">
        <v>0</v>
      </c>
      <c r="J101" s="143">
        <f t="shared" si="8"/>
        <v>0</v>
      </c>
      <c r="K101" s="140">
        <v>0</v>
      </c>
      <c r="L101" s="136">
        <f t="shared" si="5"/>
        <v>0</v>
      </c>
      <c r="M101" s="140">
        <f t="shared" si="6"/>
        <v>0</v>
      </c>
      <c r="N101" s="140"/>
      <c r="O101" s="140">
        <v>0</v>
      </c>
      <c r="P101" s="140"/>
      <c r="Q101" s="140">
        <v>0</v>
      </c>
      <c r="R101" s="156"/>
    </row>
    <row r="102" s="122" customFormat="1" ht="20.1" customHeight="1" spans="1:18">
      <c r="A102" s="194" t="s">
        <v>97</v>
      </c>
      <c r="B102" s="156" t="s">
        <v>98</v>
      </c>
      <c r="C102" s="156"/>
      <c r="D102" s="140"/>
      <c r="E102" s="140">
        <f t="shared" si="7"/>
        <v>306.29</v>
      </c>
      <c r="F102" s="140">
        <v>176.26</v>
      </c>
      <c r="G102" s="140">
        <v>4.41</v>
      </c>
      <c r="H102" s="140">
        <v>125.62</v>
      </c>
      <c r="I102" s="140">
        <v>0</v>
      </c>
      <c r="J102" s="143">
        <f t="shared" si="8"/>
        <v>125.62</v>
      </c>
      <c r="K102" s="140">
        <v>0</v>
      </c>
      <c r="L102" s="136">
        <f t="shared" si="5"/>
        <v>306.29</v>
      </c>
      <c r="M102" s="140">
        <f t="shared" si="6"/>
        <v>303.15</v>
      </c>
      <c r="N102" s="140"/>
      <c r="O102" s="140">
        <v>0</v>
      </c>
      <c r="P102" s="140"/>
      <c r="Q102" s="140">
        <v>3.14</v>
      </c>
      <c r="R102" s="156" t="s">
        <v>98</v>
      </c>
    </row>
    <row r="103" s="122" customFormat="1" ht="20.1" customHeight="1" spans="1:18">
      <c r="A103" s="156"/>
      <c r="B103" s="156"/>
      <c r="C103" s="156">
        <v>2050201</v>
      </c>
      <c r="D103" s="140" t="s">
        <v>132</v>
      </c>
      <c r="E103" s="140">
        <f t="shared" si="7"/>
        <v>306.29</v>
      </c>
      <c r="F103" s="140">
        <v>176.26</v>
      </c>
      <c r="G103" s="140">
        <v>4.41</v>
      </c>
      <c r="H103" s="140">
        <v>125.62</v>
      </c>
      <c r="I103" s="140">
        <v>0</v>
      </c>
      <c r="J103" s="143">
        <f t="shared" si="8"/>
        <v>125.62</v>
      </c>
      <c r="K103" s="140">
        <v>0</v>
      </c>
      <c r="L103" s="136">
        <f t="shared" si="5"/>
        <v>306.29</v>
      </c>
      <c r="M103" s="140">
        <f t="shared" si="6"/>
        <v>303.15</v>
      </c>
      <c r="N103" s="140"/>
      <c r="O103" s="140">
        <v>0</v>
      </c>
      <c r="P103" s="140"/>
      <c r="Q103" s="140">
        <v>3.14</v>
      </c>
      <c r="R103" s="156"/>
    </row>
    <row r="104" s="122" customFormat="1" ht="64.9" customHeight="1" spans="1:18">
      <c r="A104" s="157" t="s">
        <v>181</v>
      </c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</row>
  </sheetData>
  <sheetProtection selectLockedCells="1"/>
  <mergeCells count="23">
    <mergeCell ref="A2:Q2"/>
    <mergeCell ref="P3:Q3"/>
    <mergeCell ref="H4:J4"/>
    <mergeCell ref="L4:Q4"/>
    <mergeCell ref="A104:Q10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4:K6"/>
    <mergeCell ref="L5:L6"/>
    <mergeCell ref="M5:M6"/>
    <mergeCell ref="N5:N6"/>
    <mergeCell ref="O5:O6"/>
    <mergeCell ref="P5:P6"/>
    <mergeCell ref="Q5:Q6"/>
    <mergeCell ref="R4:R6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D7" sqref="D7:D9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109" t="s">
        <v>182</v>
      </c>
      <c r="B1" s="109"/>
      <c r="C1" s="109"/>
      <c r="D1" s="109"/>
    </row>
    <row r="2" ht="20.25" spans="1:4">
      <c r="A2" s="110" t="s">
        <v>183</v>
      </c>
      <c r="B2" s="110"/>
      <c r="C2" s="110"/>
      <c r="D2" s="110"/>
    </row>
    <row r="3" spans="1:4">
      <c r="A3" s="111"/>
      <c r="B3" s="111"/>
      <c r="C3" s="111"/>
      <c r="D3" s="112" t="s">
        <v>2</v>
      </c>
    </row>
    <row r="4" s="63" customFormat="1" ht="20.1" customHeight="1" spans="1:4">
      <c r="A4" s="113" t="s">
        <v>3</v>
      </c>
      <c r="B4" s="113"/>
      <c r="C4" s="113" t="s">
        <v>4</v>
      </c>
      <c r="D4" s="113"/>
    </row>
    <row r="5" s="63" customFormat="1" ht="20.1" customHeight="1" spans="1:4">
      <c r="A5" s="114" t="s">
        <v>5</v>
      </c>
      <c r="B5" s="114" t="s">
        <v>6</v>
      </c>
      <c r="C5" s="114" t="s">
        <v>7</v>
      </c>
      <c r="D5" s="114" t="s">
        <v>6</v>
      </c>
    </row>
    <row r="6" s="63" customFormat="1" ht="20.1" customHeight="1" spans="1:4">
      <c r="A6" s="115" t="s">
        <v>8</v>
      </c>
      <c r="B6" s="116">
        <v>74525.27</v>
      </c>
      <c r="C6" s="115" t="s">
        <v>9</v>
      </c>
      <c r="D6" s="117">
        <f>SUM(D7:D9)</f>
        <v>47718.79</v>
      </c>
    </row>
    <row r="7" s="63" customFormat="1" ht="20.1" customHeight="1" spans="1:4">
      <c r="A7" s="115" t="s">
        <v>10</v>
      </c>
      <c r="B7" s="116">
        <v>0</v>
      </c>
      <c r="C7" s="115" t="s">
        <v>184</v>
      </c>
      <c r="D7" s="116">
        <v>39963.8</v>
      </c>
    </row>
    <row r="8" s="63" customFormat="1" ht="20.1" customHeight="1" spans="1:4">
      <c r="A8" s="115"/>
      <c r="B8" s="118"/>
      <c r="C8" s="115" t="s">
        <v>185</v>
      </c>
      <c r="D8" s="116">
        <v>2938.68</v>
      </c>
    </row>
    <row r="9" s="63" customFormat="1" ht="20.1" customHeight="1" spans="1:4">
      <c r="A9" s="115"/>
      <c r="B9" s="118"/>
      <c r="C9" s="115" t="s">
        <v>186</v>
      </c>
      <c r="D9" s="116">
        <v>4816.31</v>
      </c>
    </row>
    <row r="10" s="63" customFormat="1" ht="20.1" customHeight="1" spans="1:4">
      <c r="A10" s="115"/>
      <c r="B10" s="118"/>
      <c r="C10" s="115" t="s">
        <v>17</v>
      </c>
      <c r="D10" s="119">
        <v>26806.48</v>
      </c>
    </row>
    <row r="11" s="63" customFormat="1" ht="20.1" customHeight="1" spans="1:4">
      <c r="A11" s="115"/>
      <c r="B11" s="118"/>
      <c r="C11" s="115"/>
      <c r="D11" s="118"/>
    </row>
    <row r="12" s="63" customFormat="1" ht="20.1" customHeight="1" spans="1:4">
      <c r="A12" s="115"/>
      <c r="B12" s="118"/>
      <c r="C12" s="115"/>
      <c r="D12" s="118"/>
    </row>
    <row r="13" s="63" customFormat="1" ht="20.1" customHeight="1" spans="1:4">
      <c r="A13" s="120" t="s">
        <v>18</v>
      </c>
      <c r="B13" s="121">
        <f>IF(SUM(B6:B7)&lt;&gt;SUM('附表3-1'!B7:B8),0,SUM('附表3-1'!B7:B8))</f>
        <v>74525.27</v>
      </c>
      <c r="C13" s="120" t="s">
        <v>19</v>
      </c>
      <c r="D13" s="118">
        <f>IF(SUM(D6,D10)&lt;&gt;B13,0,B13)</f>
        <v>74525.27</v>
      </c>
    </row>
  </sheetData>
  <sheetProtection password="CF18" sheet="1" selectLockedCells="1" objects="1"/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C10" sqref="C10"/>
    </sheetView>
  </sheetViews>
  <sheetFormatPr defaultColWidth="9" defaultRowHeight="14.25" outlineLevelCol="4"/>
  <cols>
    <col min="1" max="2" width="18.875" customWidth="1"/>
    <col min="3" max="5" width="18.875" style="82" customWidth="1"/>
  </cols>
  <sheetData>
    <row r="1" spans="1:5">
      <c r="A1" s="64" t="s">
        <v>187</v>
      </c>
      <c r="B1" s="64"/>
      <c r="C1" s="83"/>
      <c r="D1" s="84"/>
      <c r="E1" s="84"/>
    </row>
    <row r="2" ht="20.25" spans="1:5">
      <c r="A2" s="66" t="s">
        <v>188</v>
      </c>
      <c r="B2" s="66"/>
      <c r="C2" s="85"/>
      <c r="D2" s="85"/>
      <c r="E2" s="85"/>
    </row>
    <row r="3" spans="1:5">
      <c r="A3" s="67"/>
      <c r="B3" s="67"/>
      <c r="C3" s="86"/>
      <c r="D3" s="86"/>
      <c r="E3" s="87" t="s">
        <v>2</v>
      </c>
    </row>
    <row r="4" s="63" customFormat="1" ht="20.1" customHeight="1" spans="1:5">
      <c r="A4" s="88" t="s">
        <v>101</v>
      </c>
      <c r="B4" s="88" t="s">
        <v>102</v>
      </c>
      <c r="C4" s="89" t="s">
        <v>103</v>
      </c>
      <c r="D4" s="90" t="s">
        <v>189</v>
      </c>
      <c r="E4" s="90"/>
    </row>
    <row r="5" s="63" customFormat="1" ht="23" customHeight="1" spans="1:5">
      <c r="A5" s="88"/>
      <c r="B5" s="88"/>
      <c r="C5" s="89"/>
      <c r="D5" s="195" t="s">
        <v>190</v>
      </c>
      <c r="E5" s="89" t="s">
        <v>107</v>
      </c>
    </row>
    <row r="6" s="63" customFormat="1" ht="20.1" customHeight="1" spans="1:5">
      <c r="A6" s="91" t="s">
        <v>31</v>
      </c>
      <c r="B6" s="91" t="s">
        <v>31</v>
      </c>
      <c r="C6" s="92">
        <v>1</v>
      </c>
      <c r="D6" s="93">
        <v>2</v>
      </c>
      <c r="E6" s="93">
        <v>3</v>
      </c>
    </row>
    <row r="7" s="63" customFormat="1" ht="29" customHeight="1" spans="1:5">
      <c r="A7" s="94">
        <v>2080501</v>
      </c>
      <c r="B7" s="94" t="s">
        <v>191</v>
      </c>
      <c r="C7" s="95">
        <f t="shared" ref="C7:C25" si="0">D7+E7</f>
        <v>2.87</v>
      </c>
      <c r="D7" s="96">
        <v>2.87</v>
      </c>
      <c r="E7" s="96">
        <v>0</v>
      </c>
    </row>
    <row r="8" s="63" customFormat="1" ht="29" customHeight="1" spans="1:5">
      <c r="A8" s="97">
        <v>2050101</v>
      </c>
      <c r="B8" s="98" t="s">
        <v>192</v>
      </c>
      <c r="C8" s="95">
        <f t="shared" si="0"/>
        <v>138.25</v>
      </c>
      <c r="D8" s="96">
        <v>138.25</v>
      </c>
      <c r="E8" s="96">
        <v>0</v>
      </c>
    </row>
    <row r="9" s="63" customFormat="1" ht="29" customHeight="1" spans="1:5">
      <c r="A9" s="97">
        <v>2080505</v>
      </c>
      <c r="B9" s="98" t="s">
        <v>127</v>
      </c>
      <c r="C9" s="95">
        <f t="shared" si="0"/>
        <v>34.67</v>
      </c>
      <c r="D9" s="96">
        <v>34.67</v>
      </c>
      <c r="E9" s="96">
        <v>0</v>
      </c>
    </row>
    <row r="10" s="63" customFormat="1" ht="29" customHeight="1" spans="1:5">
      <c r="A10" s="97">
        <v>2080506</v>
      </c>
      <c r="B10" s="98" t="s">
        <v>193</v>
      </c>
      <c r="C10" s="95">
        <f t="shared" si="0"/>
        <v>17.34</v>
      </c>
      <c r="D10" s="96">
        <v>17.34</v>
      </c>
      <c r="E10" s="96">
        <v>0</v>
      </c>
    </row>
    <row r="11" s="63" customFormat="1" ht="29" customHeight="1" spans="1:5">
      <c r="A11" s="99" t="s">
        <v>117</v>
      </c>
      <c r="B11" s="100" t="s">
        <v>194</v>
      </c>
      <c r="C11" s="95">
        <f t="shared" si="0"/>
        <v>948.69</v>
      </c>
      <c r="D11" s="96">
        <v>516.69</v>
      </c>
      <c r="E11" s="96">
        <v>432</v>
      </c>
    </row>
    <row r="12" s="63" customFormat="1" ht="29" customHeight="1" spans="1:5">
      <c r="A12" s="99" t="s">
        <v>129</v>
      </c>
      <c r="B12" s="100" t="s">
        <v>195</v>
      </c>
      <c r="C12" s="95">
        <f t="shared" si="0"/>
        <v>1.3</v>
      </c>
      <c r="D12" s="96">
        <v>1.3</v>
      </c>
      <c r="E12" s="96">
        <v>0</v>
      </c>
    </row>
    <row r="13" s="63" customFormat="1" ht="29" customHeight="1" spans="1:5">
      <c r="A13" s="97">
        <v>2050201</v>
      </c>
      <c r="B13" s="98" t="s">
        <v>132</v>
      </c>
      <c r="C13" s="95">
        <f t="shared" si="0"/>
        <v>6147.78</v>
      </c>
      <c r="D13" s="96">
        <v>5457.78</v>
      </c>
      <c r="E13" s="96">
        <v>690</v>
      </c>
    </row>
    <row r="14" s="63" customFormat="1" ht="29" customHeight="1" spans="1:5">
      <c r="A14" s="97">
        <v>2050202</v>
      </c>
      <c r="B14" s="98" t="s">
        <v>151</v>
      </c>
      <c r="C14" s="95">
        <f t="shared" si="0"/>
        <v>16912.79</v>
      </c>
      <c r="D14" s="96">
        <v>16912.79</v>
      </c>
      <c r="E14" s="96">
        <v>0</v>
      </c>
    </row>
    <row r="15" s="63" customFormat="1" ht="29" customHeight="1" spans="1:5">
      <c r="A15" s="97">
        <v>2050203</v>
      </c>
      <c r="B15" s="98" t="s">
        <v>134</v>
      </c>
      <c r="C15" s="95">
        <f t="shared" si="0"/>
        <v>9105.32</v>
      </c>
      <c r="D15" s="96">
        <v>9086.32</v>
      </c>
      <c r="E15" s="96">
        <v>19</v>
      </c>
    </row>
    <row r="16" s="63" customFormat="1" ht="29" customHeight="1" spans="1:5">
      <c r="A16" s="97">
        <v>2050204</v>
      </c>
      <c r="B16" s="98" t="s">
        <v>136</v>
      </c>
      <c r="C16" s="95">
        <f t="shared" si="0"/>
        <v>8583.39</v>
      </c>
      <c r="D16" s="96">
        <v>8583.39</v>
      </c>
      <c r="E16" s="96">
        <v>0</v>
      </c>
    </row>
    <row r="17" s="63" customFormat="1" ht="29" customHeight="1" spans="1:5">
      <c r="A17" s="97">
        <v>2050302</v>
      </c>
      <c r="B17" s="98" t="s">
        <v>162</v>
      </c>
      <c r="C17" s="95">
        <f t="shared" si="0"/>
        <v>6083.9</v>
      </c>
      <c r="D17" s="96">
        <v>5952.02</v>
      </c>
      <c r="E17" s="96">
        <v>131.88</v>
      </c>
    </row>
    <row r="18" s="63" customFormat="1" ht="29" customHeight="1" spans="1:5">
      <c r="A18" s="101">
        <v>2050801</v>
      </c>
      <c r="B18" s="102" t="s">
        <v>196</v>
      </c>
      <c r="C18" s="95">
        <f t="shared" si="0"/>
        <v>1053.37</v>
      </c>
      <c r="D18" s="96">
        <v>1015.37</v>
      </c>
      <c r="E18" s="96">
        <v>38</v>
      </c>
    </row>
    <row r="19" s="63" customFormat="1" ht="29" customHeight="1" spans="1:5">
      <c r="A19" s="101">
        <v>2050299</v>
      </c>
      <c r="B19" s="102" t="s">
        <v>137</v>
      </c>
      <c r="C19" s="95">
        <f t="shared" si="0"/>
        <v>7588</v>
      </c>
      <c r="D19" s="96">
        <v>179</v>
      </c>
      <c r="E19" s="96">
        <v>7409</v>
      </c>
    </row>
    <row r="20" s="63" customFormat="1" ht="29" customHeight="1" spans="1:5">
      <c r="A20" s="101">
        <v>2050999</v>
      </c>
      <c r="B20" s="102" t="s">
        <v>197</v>
      </c>
      <c r="C20" s="95">
        <f t="shared" si="0"/>
        <v>17850</v>
      </c>
      <c r="D20" s="96">
        <v>0</v>
      </c>
      <c r="E20" s="96">
        <v>17850</v>
      </c>
    </row>
    <row r="21" s="63" customFormat="1" ht="29" customHeight="1" spans="1:5">
      <c r="A21" s="101">
        <v>2050102</v>
      </c>
      <c r="B21" s="102" t="s">
        <v>198</v>
      </c>
      <c r="C21" s="95">
        <f t="shared" si="0"/>
        <v>0</v>
      </c>
      <c r="D21" s="96">
        <v>0</v>
      </c>
      <c r="E21" s="96">
        <v>0</v>
      </c>
    </row>
    <row r="22" s="63" customFormat="1" ht="29" customHeight="1" spans="1:5">
      <c r="A22" s="101">
        <v>2059999</v>
      </c>
      <c r="B22" s="102" t="s">
        <v>114</v>
      </c>
      <c r="C22" s="95">
        <f t="shared" si="0"/>
        <v>27.6</v>
      </c>
      <c r="D22" s="96">
        <v>0</v>
      </c>
      <c r="E22" s="96">
        <v>27.6</v>
      </c>
    </row>
    <row r="23" s="63" customFormat="1" ht="29" customHeight="1" spans="1:5">
      <c r="A23" s="101">
        <v>2050799</v>
      </c>
      <c r="B23" s="102" t="s">
        <v>143</v>
      </c>
      <c r="C23" s="95">
        <f t="shared" si="0"/>
        <v>30</v>
      </c>
      <c r="D23" s="96">
        <v>0</v>
      </c>
      <c r="E23" s="96">
        <v>30</v>
      </c>
    </row>
    <row r="24" s="63" customFormat="1" ht="29" customHeight="1" spans="1:5">
      <c r="A24" s="103">
        <v>2050499</v>
      </c>
      <c r="B24" s="103" t="s">
        <v>139</v>
      </c>
      <c r="C24" s="95">
        <f t="shared" si="0"/>
        <v>0</v>
      </c>
      <c r="D24" s="96">
        <v>0</v>
      </c>
      <c r="E24" s="96">
        <v>0</v>
      </c>
    </row>
    <row r="25" s="63" customFormat="1" ht="29" customHeight="1" spans="1:5">
      <c r="A25" s="103" t="s">
        <v>199</v>
      </c>
      <c r="B25" s="103"/>
      <c r="C25" s="95">
        <f t="shared" si="0"/>
        <v>74525.27</v>
      </c>
      <c r="D25" s="104">
        <f>SUM(D7:D24)</f>
        <v>47897.79</v>
      </c>
      <c r="E25" s="104">
        <f>SUM(E7:E24)</f>
        <v>26627.48</v>
      </c>
    </row>
    <row r="26" s="63" customFormat="1" ht="16.5" spans="1:5">
      <c r="A26" s="105" t="s">
        <v>200</v>
      </c>
      <c r="B26" s="105"/>
      <c r="C26" s="106"/>
      <c r="D26" s="106"/>
      <c r="E26" s="106"/>
    </row>
    <row r="27" s="63" customFormat="1" ht="16.5" spans="1:5">
      <c r="A27" s="107"/>
      <c r="B27" s="107"/>
      <c r="C27" s="108"/>
      <c r="D27" s="108"/>
      <c r="E27" s="108"/>
    </row>
  </sheetData>
  <sheetProtection selectLockedCells="1"/>
  <mergeCells count="7">
    <mergeCell ref="A2:E2"/>
    <mergeCell ref="D4:E4"/>
    <mergeCell ref="A26:E26"/>
    <mergeCell ref="A27:E27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B7" sqref="B7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64" t="s">
        <v>201</v>
      </c>
      <c r="B1" s="64"/>
      <c r="C1" s="64"/>
      <c r="D1" s="65"/>
      <c r="E1" s="65"/>
    </row>
    <row r="2" ht="26.45" customHeight="1" spans="1:5">
      <c r="A2" s="66" t="s">
        <v>202</v>
      </c>
      <c r="B2" s="66"/>
      <c r="C2" s="66"/>
      <c r="D2" s="66"/>
      <c r="E2" s="66"/>
    </row>
    <row r="3" spans="1:5">
      <c r="A3" s="67"/>
      <c r="B3" s="67"/>
      <c r="C3" s="67"/>
      <c r="D3" s="67"/>
      <c r="E3" s="34" t="s">
        <v>2</v>
      </c>
    </row>
    <row r="4" s="63" customFormat="1" ht="20.1" customHeight="1" spans="1:5">
      <c r="A4" s="68" t="s">
        <v>101</v>
      </c>
      <c r="B4" s="68" t="s">
        <v>102</v>
      </c>
      <c r="C4" s="68" t="s">
        <v>103</v>
      </c>
      <c r="D4" s="69" t="s">
        <v>189</v>
      </c>
      <c r="E4" s="69"/>
    </row>
    <row r="5" s="63" customFormat="1" ht="20.1" customHeight="1" spans="1:5">
      <c r="A5" s="68"/>
      <c r="B5" s="68"/>
      <c r="C5" s="68"/>
      <c r="D5" s="196" t="s">
        <v>190</v>
      </c>
      <c r="E5" s="68" t="s">
        <v>107</v>
      </c>
    </row>
    <row r="6" s="63" customFormat="1" ht="20.1" customHeight="1" spans="1:5">
      <c r="A6" s="70" t="s">
        <v>31</v>
      </c>
      <c r="B6" s="70" t="s">
        <v>31</v>
      </c>
      <c r="C6" s="70">
        <v>1</v>
      </c>
      <c r="D6" s="71">
        <v>2</v>
      </c>
      <c r="E6" s="71">
        <v>3</v>
      </c>
    </row>
    <row r="7" s="63" customFormat="1" ht="20.1" customHeight="1" spans="1:5">
      <c r="A7" s="72" t="s">
        <v>203</v>
      </c>
      <c r="B7" s="73"/>
      <c r="C7" s="73"/>
      <c r="D7" s="74"/>
      <c r="E7" s="74"/>
    </row>
    <row r="8" s="63" customFormat="1" ht="20.1" customHeight="1" spans="1:5">
      <c r="A8" s="75"/>
      <c r="B8" s="76"/>
      <c r="C8" s="76"/>
      <c r="D8" s="74"/>
      <c r="E8" s="74"/>
    </row>
    <row r="9" s="63" customFormat="1" ht="20.1" customHeight="1" spans="1:5">
      <c r="A9" s="77"/>
      <c r="B9" s="77"/>
      <c r="C9" s="77"/>
      <c r="D9" s="74"/>
      <c r="E9" s="74"/>
    </row>
    <row r="10" s="63" customFormat="1" ht="20.1" customHeight="1" spans="1:5">
      <c r="A10" s="77"/>
      <c r="B10" s="77"/>
      <c r="C10" s="77"/>
      <c r="D10" s="74"/>
      <c r="E10" s="74"/>
    </row>
    <row r="11" s="63" customFormat="1" ht="20.1" customHeight="1" spans="1:5">
      <c r="A11" s="77"/>
      <c r="B11" s="77"/>
      <c r="C11" s="77"/>
      <c r="D11" s="74"/>
      <c r="E11" s="74"/>
    </row>
    <row r="12" s="63" customFormat="1" ht="20.1" customHeight="1" spans="1:5">
      <c r="A12" s="77"/>
      <c r="B12" s="77"/>
      <c r="C12" s="77"/>
      <c r="D12" s="74"/>
      <c r="E12" s="74"/>
    </row>
    <row r="13" s="63" customFormat="1" ht="20.1" customHeight="1" spans="1:5">
      <c r="A13" s="77"/>
      <c r="B13" s="77"/>
      <c r="C13" s="77"/>
      <c r="D13" s="74"/>
      <c r="E13" s="74"/>
    </row>
    <row r="14" s="63" customFormat="1" ht="20.1" customHeight="1" spans="1:5">
      <c r="A14" s="74"/>
      <c r="B14" s="74"/>
      <c r="C14" s="74"/>
      <c r="D14" s="74"/>
      <c r="E14" s="74"/>
    </row>
    <row r="15" s="63" customFormat="1" ht="20.1" customHeight="1" spans="1:5">
      <c r="A15" s="74"/>
      <c r="B15" s="74"/>
      <c r="C15" s="74"/>
      <c r="D15" s="74"/>
      <c r="E15" s="74"/>
    </row>
    <row r="16" s="63" customFormat="1" ht="20.1" customHeight="1" spans="1:5">
      <c r="A16" s="74"/>
      <c r="B16" s="74"/>
      <c r="C16" s="74"/>
      <c r="D16" s="74"/>
      <c r="E16" s="74"/>
    </row>
    <row r="17" s="63" customFormat="1" ht="20.1" customHeight="1" spans="1:5">
      <c r="A17" s="74"/>
      <c r="B17" s="74"/>
      <c r="C17" s="74"/>
      <c r="D17" s="74"/>
      <c r="E17" s="74"/>
    </row>
    <row r="18" s="63" customFormat="1" ht="20.1" customHeight="1" spans="1:5">
      <c r="A18" s="74"/>
      <c r="B18" s="74"/>
      <c r="C18" s="74"/>
      <c r="D18" s="74"/>
      <c r="E18" s="74"/>
    </row>
    <row r="19" s="63" customFormat="1" ht="20.1" customHeight="1" spans="1:5">
      <c r="A19" s="74"/>
      <c r="B19" s="74"/>
      <c r="C19" s="74"/>
      <c r="D19" s="74"/>
      <c r="E19" s="74"/>
    </row>
    <row r="20" s="63" customFormat="1" ht="20.1" customHeight="1" spans="1:5">
      <c r="A20" s="74"/>
      <c r="B20" s="74"/>
      <c r="C20" s="74"/>
      <c r="D20" s="74"/>
      <c r="E20" s="74"/>
    </row>
    <row r="21" s="63" customFormat="1" ht="20.1" customHeight="1" spans="1:5">
      <c r="A21" s="74"/>
      <c r="B21" s="74"/>
      <c r="C21" s="74"/>
      <c r="D21" s="74"/>
      <c r="E21" s="74"/>
    </row>
    <row r="22" s="63" customFormat="1" ht="18.6" customHeight="1" spans="1:5">
      <c r="A22" s="78" t="s">
        <v>204</v>
      </c>
      <c r="B22" s="78"/>
      <c r="C22" s="78"/>
      <c r="D22" s="78"/>
      <c r="E22" s="79"/>
    </row>
    <row r="23" s="63" customFormat="1" ht="18.6" customHeight="1" spans="1:5">
      <c r="A23" s="80" t="s">
        <v>205</v>
      </c>
      <c r="B23" s="80"/>
      <c r="C23" s="80"/>
      <c r="D23" s="80"/>
      <c r="E23" s="79"/>
    </row>
    <row r="24" s="63" customFormat="1" ht="18.6" customHeight="1" spans="1:4">
      <c r="A24" s="81"/>
      <c r="B24" s="81"/>
      <c r="C24" s="81"/>
      <c r="D24" s="81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topLeftCell="A2" workbookViewId="0">
      <selection activeCell="C6" sqref="C6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49" t="s">
        <v>206</v>
      </c>
      <c r="B1" s="50"/>
      <c r="C1" s="50"/>
    </row>
    <row r="2" ht="37.15" customHeight="1" spans="1:3">
      <c r="A2" s="51" t="s">
        <v>207</v>
      </c>
      <c r="B2" s="51"/>
      <c r="C2" s="51"/>
    </row>
    <row r="3" s="47" customFormat="1" ht="18" customHeight="1" spans="1:3">
      <c r="A3" s="52"/>
      <c r="B3" s="53"/>
      <c r="C3" s="54" t="s">
        <v>2</v>
      </c>
    </row>
    <row r="4" ht="31.5" customHeight="1" spans="1:3">
      <c r="A4" s="55" t="s">
        <v>101</v>
      </c>
      <c r="B4" s="56" t="s">
        <v>102</v>
      </c>
      <c r="C4" s="57" t="s">
        <v>6</v>
      </c>
    </row>
    <row r="5" s="48" customFormat="1" ht="20.1" customHeight="1" spans="1:3">
      <c r="A5" s="58" t="s">
        <v>208</v>
      </c>
      <c r="B5" s="58" t="s">
        <v>209</v>
      </c>
      <c r="C5" s="59">
        <v>74525.27</v>
      </c>
    </row>
    <row r="6" ht="20.1" customHeight="1" spans="1:3">
      <c r="A6" s="60" t="s">
        <v>210</v>
      </c>
      <c r="B6" s="60" t="s">
        <v>211</v>
      </c>
      <c r="C6" s="61">
        <v>40709.58</v>
      </c>
    </row>
    <row r="7" ht="20.1" customHeight="1" spans="1:3">
      <c r="A7" s="60" t="s">
        <v>212</v>
      </c>
      <c r="B7" s="60" t="s">
        <v>213</v>
      </c>
      <c r="C7" s="61">
        <v>18792.09</v>
      </c>
    </row>
    <row r="8" ht="20.1" customHeight="1" spans="1:3">
      <c r="A8" s="60" t="s">
        <v>214</v>
      </c>
      <c r="B8" s="60" t="s">
        <v>215</v>
      </c>
      <c r="C8" s="61">
        <v>1657.6</v>
      </c>
    </row>
    <row r="9" ht="20.1" customHeight="1" spans="1:3">
      <c r="A9" s="60" t="s">
        <v>216</v>
      </c>
      <c r="B9" s="60" t="s">
        <v>217</v>
      </c>
      <c r="C9" s="61">
        <v>0</v>
      </c>
    </row>
    <row r="10" ht="20.1" customHeight="1" spans="1:3">
      <c r="A10" s="60" t="s">
        <v>218</v>
      </c>
      <c r="B10" s="60" t="s">
        <v>219</v>
      </c>
      <c r="C10" s="61">
        <v>13350</v>
      </c>
    </row>
    <row r="11" ht="20.1" customHeight="1" spans="1:3">
      <c r="A11" s="60" t="s">
        <v>220</v>
      </c>
      <c r="B11" s="60" t="s">
        <v>221</v>
      </c>
      <c r="C11" s="61">
        <v>0</v>
      </c>
    </row>
    <row r="12" ht="20.1" customHeight="1" spans="1:3">
      <c r="A12" s="60" t="s">
        <v>222</v>
      </c>
      <c r="B12" s="60" t="s">
        <v>223</v>
      </c>
      <c r="C12" s="61">
        <v>0</v>
      </c>
    </row>
    <row r="13" ht="20.1" customHeight="1" spans="1:3">
      <c r="A13" s="60" t="s">
        <v>224</v>
      </c>
      <c r="B13" s="60" t="s">
        <v>225</v>
      </c>
      <c r="C13" s="61">
        <v>0</v>
      </c>
    </row>
    <row r="14" ht="20.1" customHeight="1" spans="1:3">
      <c r="A14" s="60" t="s">
        <v>226</v>
      </c>
      <c r="B14" s="60" t="s">
        <v>227</v>
      </c>
      <c r="C14" s="62">
        <v>0</v>
      </c>
    </row>
    <row r="15" ht="20.1" customHeight="1" spans="1:3">
      <c r="A15" s="60" t="s">
        <v>228</v>
      </c>
      <c r="B15" s="60" t="s">
        <v>229</v>
      </c>
      <c r="C15" s="62">
        <v>16</v>
      </c>
    </row>
  </sheetData>
  <sheetProtection selectLockedCells="1"/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106" workbookViewId="0">
      <selection activeCell="C12" sqref="C12"/>
    </sheetView>
  </sheetViews>
  <sheetFormatPr defaultColWidth="9" defaultRowHeight="14.25" outlineLevelCol="2"/>
  <cols>
    <col min="1" max="3" width="32.75" customWidth="1"/>
  </cols>
  <sheetData>
    <row r="1" ht="25.9" customHeight="1" spans="1:2">
      <c r="A1" s="29" t="s">
        <v>230</v>
      </c>
      <c r="B1" s="30"/>
    </row>
    <row r="2" ht="33.75" customHeight="1" spans="1:3">
      <c r="A2" s="31" t="s">
        <v>231</v>
      </c>
      <c r="B2" s="31"/>
      <c r="C2" s="32"/>
    </row>
    <row r="3" ht="21" customHeight="1" spans="1:3">
      <c r="A3" s="33"/>
      <c r="B3" s="34" t="s">
        <v>2</v>
      </c>
      <c r="C3" s="35"/>
    </row>
    <row r="4" ht="20.1" customHeight="1" spans="1:3">
      <c r="A4" s="36" t="s">
        <v>232</v>
      </c>
      <c r="B4" s="37" t="s">
        <v>102</v>
      </c>
      <c r="C4" s="36" t="s">
        <v>6</v>
      </c>
    </row>
    <row r="5" ht="20.1" customHeight="1" spans="1:3">
      <c r="A5" s="37" t="s">
        <v>208</v>
      </c>
      <c r="B5" s="37"/>
      <c r="C5" s="38">
        <f>C6+C20+C48+C60+C65+C78+C95+C98+C104+C107</f>
        <v>49238.87</v>
      </c>
    </row>
    <row r="6" s="28" customFormat="1" ht="20.1" customHeight="1" spans="1:3">
      <c r="A6" s="39" t="s">
        <v>210</v>
      </c>
      <c r="B6" s="39" t="s">
        <v>211</v>
      </c>
      <c r="C6" s="40">
        <v>39963.8</v>
      </c>
    </row>
    <row r="7" ht="20.1" customHeight="1" spans="1:3">
      <c r="A7" s="41" t="s">
        <v>233</v>
      </c>
      <c r="B7" s="41" t="s">
        <v>234</v>
      </c>
      <c r="C7" s="42" t="s">
        <v>209</v>
      </c>
    </row>
    <row r="8" ht="20.1" customHeight="1" spans="1:3">
      <c r="A8" s="41" t="s">
        <v>235</v>
      </c>
      <c r="B8" s="41" t="s">
        <v>236</v>
      </c>
      <c r="C8" s="42" t="s">
        <v>209</v>
      </c>
    </row>
    <row r="9" ht="20.1" customHeight="1" spans="1:3">
      <c r="A9" s="41" t="s">
        <v>237</v>
      </c>
      <c r="B9" s="41" t="s">
        <v>238</v>
      </c>
      <c r="C9" s="42" t="s">
        <v>209</v>
      </c>
    </row>
    <row r="10" ht="20.1" customHeight="1" spans="1:3">
      <c r="A10" s="41" t="s">
        <v>239</v>
      </c>
      <c r="B10" s="41" t="s">
        <v>240</v>
      </c>
      <c r="C10" s="42" t="s">
        <v>209</v>
      </c>
    </row>
    <row r="11" ht="20.1" customHeight="1" spans="1:3">
      <c r="A11" s="41" t="s">
        <v>241</v>
      </c>
      <c r="B11" s="41" t="s">
        <v>242</v>
      </c>
      <c r="C11" s="42" t="s">
        <v>209</v>
      </c>
    </row>
    <row r="12" ht="20.1" customHeight="1" spans="1:3">
      <c r="A12" s="41" t="s">
        <v>243</v>
      </c>
      <c r="B12" s="41" t="s">
        <v>244</v>
      </c>
      <c r="C12" s="42" t="s">
        <v>209</v>
      </c>
    </row>
    <row r="13" ht="20.1" customHeight="1" spans="1:3">
      <c r="A13" s="41" t="s">
        <v>245</v>
      </c>
      <c r="B13" s="41" t="s">
        <v>246</v>
      </c>
      <c r="C13" s="42" t="s">
        <v>209</v>
      </c>
    </row>
    <row r="14" ht="20.1" customHeight="1" spans="1:3">
      <c r="A14" s="41" t="s">
        <v>247</v>
      </c>
      <c r="B14" s="41" t="s">
        <v>248</v>
      </c>
      <c r="C14" s="42" t="s">
        <v>209</v>
      </c>
    </row>
    <row r="15" ht="20.1" customHeight="1" spans="1:3">
      <c r="A15" s="41" t="s">
        <v>249</v>
      </c>
      <c r="B15" s="41" t="s">
        <v>250</v>
      </c>
      <c r="C15" s="42" t="s">
        <v>209</v>
      </c>
    </row>
    <row r="16" ht="20.1" customHeight="1" spans="1:3">
      <c r="A16" s="41" t="s">
        <v>251</v>
      </c>
      <c r="B16" s="41" t="s">
        <v>252</v>
      </c>
      <c r="C16" s="42" t="s">
        <v>209</v>
      </c>
    </row>
    <row r="17" ht="20.1" customHeight="1" spans="1:3">
      <c r="A17" s="41" t="s">
        <v>253</v>
      </c>
      <c r="B17" s="41" t="s">
        <v>254</v>
      </c>
      <c r="C17" s="42" t="s">
        <v>209</v>
      </c>
    </row>
    <row r="18" ht="20.1" customHeight="1" spans="1:3">
      <c r="A18" s="41" t="s">
        <v>255</v>
      </c>
      <c r="B18" s="41" t="s">
        <v>256</v>
      </c>
      <c r="C18" s="42" t="s">
        <v>209</v>
      </c>
    </row>
    <row r="19" ht="20.1" customHeight="1" spans="1:3">
      <c r="A19" s="41" t="s">
        <v>257</v>
      </c>
      <c r="B19" s="41" t="s">
        <v>258</v>
      </c>
      <c r="C19" s="42" t="s">
        <v>209</v>
      </c>
    </row>
    <row r="20" s="28" customFormat="1" ht="20.1" customHeight="1" spans="1:3">
      <c r="A20" s="39" t="s">
        <v>212</v>
      </c>
      <c r="B20" s="39" t="s">
        <v>213</v>
      </c>
      <c r="C20" s="43">
        <v>6336.39</v>
      </c>
    </row>
    <row r="21" ht="20.1" customHeight="1" spans="1:3">
      <c r="A21" s="41" t="s">
        <v>259</v>
      </c>
      <c r="B21" s="41" t="s">
        <v>260</v>
      </c>
      <c r="C21" s="42" t="s">
        <v>209</v>
      </c>
    </row>
    <row r="22" ht="20.1" customHeight="1" spans="1:3">
      <c r="A22" s="41" t="s">
        <v>261</v>
      </c>
      <c r="B22" s="41" t="s">
        <v>262</v>
      </c>
      <c r="C22" s="42" t="s">
        <v>209</v>
      </c>
    </row>
    <row r="23" ht="20.1" customHeight="1" spans="1:3">
      <c r="A23" s="41" t="s">
        <v>263</v>
      </c>
      <c r="B23" s="41" t="s">
        <v>264</v>
      </c>
      <c r="C23" s="42" t="s">
        <v>209</v>
      </c>
    </row>
    <row r="24" ht="20.1" customHeight="1" spans="1:3">
      <c r="A24" s="41" t="s">
        <v>265</v>
      </c>
      <c r="B24" s="44" t="s">
        <v>266</v>
      </c>
      <c r="C24" s="42" t="s">
        <v>209</v>
      </c>
    </row>
    <row r="25" ht="20.1" customHeight="1" spans="1:3">
      <c r="A25" s="41" t="s">
        <v>267</v>
      </c>
      <c r="B25" s="41" t="s">
        <v>268</v>
      </c>
      <c r="C25" s="42" t="s">
        <v>209</v>
      </c>
    </row>
    <row r="26" ht="20.1" customHeight="1" spans="1:3">
      <c r="A26" s="41" t="s">
        <v>269</v>
      </c>
      <c r="B26" s="41" t="s">
        <v>270</v>
      </c>
      <c r="C26" s="42" t="s">
        <v>209</v>
      </c>
    </row>
    <row r="27" ht="20.1" customHeight="1" spans="1:3">
      <c r="A27" s="41" t="s">
        <v>271</v>
      </c>
      <c r="B27" s="41" t="s">
        <v>272</v>
      </c>
      <c r="C27" s="42" t="s">
        <v>209</v>
      </c>
    </row>
    <row r="28" ht="20.1" customHeight="1" spans="1:3">
      <c r="A28" s="41" t="s">
        <v>273</v>
      </c>
      <c r="B28" s="41" t="s">
        <v>274</v>
      </c>
      <c r="C28" s="42" t="s">
        <v>209</v>
      </c>
    </row>
    <row r="29" ht="20.1" customHeight="1" spans="1:3">
      <c r="A29" s="41" t="s">
        <v>275</v>
      </c>
      <c r="B29" s="41" t="s">
        <v>276</v>
      </c>
      <c r="C29" s="42" t="s">
        <v>209</v>
      </c>
    </row>
    <row r="30" ht="20.1" customHeight="1" spans="1:3">
      <c r="A30" s="41" t="s">
        <v>277</v>
      </c>
      <c r="B30" s="41" t="s">
        <v>278</v>
      </c>
      <c r="C30" s="42" t="s">
        <v>209</v>
      </c>
    </row>
    <row r="31" ht="20.1" customHeight="1" spans="1:3">
      <c r="A31" s="41" t="s">
        <v>279</v>
      </c>
      <c r="B31" s="41" t="s">
        <v>280</v>
      </c>
      <c r="C31" s="42" t="s">
        <v>209</v>
      </c>
    </row>
    <row r="32" ht="20.1" customHeight="1" spans="1:3">
      <c r="A32" s="41" t="s">
        <v>281</v>
      </c>
      <c r="B32" s="41" t="s">
        <v>282</v>
      </c>
      <c r="C32" s="42" t="s">
        <v>209</v>
      </c>
    </row>
    <row r="33" ht="20.1" customHeight="1" spans="1:3">
      <c r="A33" s="41" t="s">
        <v>283</v>
      </c>
      <c r="B33" s="41" t="s">
        <v>284</v>
      </c>
      <c r="C33" s="42" t="s">
        <v>209</v>
      </c>
    </row>
    <row r="34" ht="20.1" customHeight="1" spans="1:3">
      <c r="A34" s="41" t="s">
        <v>285</v>
      </c>
      <c r="B34" s="41" t="s">
        <v>286</v>
      </c>
      <c r="C34" s="42" t="s">
        <v>209</v>
      </c>
    </row>
    <row r="35" ht="20.1" customHeight="1" spans="1:3">
      <c r="A35" s="41" t="s">
        <v>287</v>
      </c>
      <c r="B35" s="41" t="s">
        <v>288</v>
      </c>
      <c r="C35" s="42" t="s">
        <v>209</v>
      </c>
    </row>
    <row r="36" ht="20.1" customHeight="1" spans="1:3">
      <c r="A36" s="41" t="s">
        <v>289</v>
      </c>
      <c r="B36" s="41" t="s">
        <v>290</v>
      </c>
      <c r="C36" s="42" t="s">
        <v>209</v>
      </c>
    </row>
    <row r="37" ht="20.1" customHeight="1" spans="1:3">
      <c r="A37" s="41" t="s">
        <v>291</v>
      </c>
      <c r="B37" s="41" t="s">
        <v>292</v>
      </c>
      <c r="C37" s="42" t="s">
        <v>209</v>
      </c>
    </row>
    <row r="38" ht="20.1" customHeight="1" spans="1:3">
      <c r="A38" s="41" t="s">
        <v>293</v>
      </c>
      <c r="B38" s="41" t="s">
        <v>294</v>
      </c>
      <c r="C38" s="42" t="s">
        <v>209</v>
      </c>
    </row>
    <row r="39" ht="20.1" customHeight="1" spans="1:3">
      <c r="A39" s="41" t="s">
        <v>295</v>
      </c>
      <c r="B39" s="41" t="s">
        <v>296</v>
      </c>
      <c r="C39" s="42" t="s">
        <v>209</v>
      </c>
    </row>
    <row r="40" ht="20.1" customHeight="1" spans="1:3">
      <c r="A40" s="41" t="s">
        <v>297</v>
      </c>
      <c r="B40" s="41" t="s">
        <v>298</v>
      </c>
      <c r="C40" s="42" t="s">
        <v>209</v>
      </c>
    </row>
    <row r="41" ht="20.1" customHeight="1" spans="1:3">
      <c r="A41" s="41" t="s">
        <v>299</v>
      </c>
      <c r="B41" s="41" t="s">
        <v>300</v>
      </c>
      <c r="C41" s="42" t="s">
        <v>209</v>
      </c>
    </row>
    <row r="42" ht="20.1" customHeight="1" spans="1:3">
      <c r="A42" s="41" t="s">
        <v>301</v>
      </c>
      <c r="B42" s="41" t="s">
        <v>302</v>
      </c>
      <c r="C42" s="42" t="s">
        <v>209</v>
      </c>
    </row>
    <row r="43" ht="20.1" customHeight="1" spans="1:3">
      <c r="A43" s="41" t="s">
        <v>303</v>
      </c>
      <c r="B43" s="41" t="s">
        <v>304</v>
      </c>
      <c r="C43" s="42" t="s">
        <v>209</v>
      </c>
    </row>
    <row r="44" ht="20.1" customHeight="1" spans="1:3">
      <c r="A44" s="41" t="s">
        <v>305</v>
      </c>
      <c r="B44" s="41" t="s">
        <v>306</v>
      </c>
      <c r="C44" s="42" t="s">
        <v>209</v>
      </c>
    </row>
    <row r="45" ht="20.1" customHeight="1" spans="1:3">
      <c r="A45" s="41" t="s">
        <v>307</v>
      </c>
      <c r="B45" s="41" t="s">
        <v>308</v>
      </c>
      <c r="C45" s="42" t="s">
        <v>209</v>
      </c>
    </row>
    <row r="46" ht="20.1" customHeight="1" spans="1:3">
      <c r="A46" s="41" t="s">
        <v>309</v>
      </c>
      <c r="B46" s="41" t="s">
        <v>310</v>
      </c>
      <c r="C46" s="42" t="s">
        <v>209</v>
      </c>
    </row>
    <row r="47" ht="20.1" customHeight="1" spans="1:3">
      <c r="A47" s="41" t="s">
        <v>311</v>
      </c>
      <c r="B47" s="41" t="s">
        <v>312</v>
      </c>
      <c r="C47" s="42" t="s">
        <v>209</v>
      </c>
    </row>
    <row r="48" s="28" customFormat="1" ht="20.1" customHeight="1" spans="1:3">
      <c r="A48" s="39" t="s">
        <v>214</v>
      </c>
      <c r="B48" s="39" t="s">
        <v>215</v>
      </c>
      <c r="C48" s="40">
        <v>2938.68</v>
      </c>
    </row>
    <row r="49" ht="20.1" customHeight="1" spans="1:3">
      <c r="A49" s="41" t="s">
        <v>313</v>
      </c>
      <c r="B49" s="41" t="s">
        <v>314</v>
      </c>
      <c r="C49" s="42" t="s">
        <v>209</v>
      </c>
    </row>
    <row r="50" ht="20.1" customHeight="1" spans="1:3">
      <c r="A50" s="41" t="s">
        <v>315</v>
      </c>
      <c r="B50" s="41" t="s">
        <v>316</v>
      </c>
      <c r="C50" s="42" t="s">
        <v>209</v>
      </c>
    </row>
    <row r="51" ht="20.1" customHeight="1" spans="1:3">
      <c r="A51" s="41" t="s">
        <v>317</v>
      </c>
      <c r="B51" s="41" t="s">
        <v>318</v>
      </c>
      <c r="C51" s="42" t="s">
        <v>209</v>
      </c>
    </row>
    <row r="52" ht="20.1" customHeight="1" spans="1:3">
      <c r="A52" s="41" t="s">
        <v>319</v>
      </c>
      <c r="B52" s="41" t="s">
        <v>320</v>
      </c>
      <c r="C52" s="42" t="s">
        <v>209</v>
      </c>
    </row>
    <row r="53" ht="20.1" customHeight="1" spans="1:3">
      <c r="A53" s="41" t="s">
        <v>321</v>
      </c>
      <c r="B53" s="41" t="s">
        <v>322</v>
      </c>
      <c r="C53" s="42" t="s">
        <v>209</v>
      </c>
    </row>
    <row r="54" ht="20.1" customHeight="1" spans="1:3">
      <c r="A54" s="41" t="s">
        <v>323</v>
      </c>
      <c r="B54" s="41" t="s">
        <v>324</v>
      </c>
      <c r="C54" s="42" t="s">
        <v>209</v>
      </c>
    </row>
    <row r="55" ht="20.1" customHeight="1" spans="1:3">
      <c r="A55" s="41" t="s">
        <v>325</v>
      </c>
      <c r="B55" s="41" t="s">
        <v>326</v>
      </c>
      <c r="C55" s="42" t="s">
        <v>209</v>
      </c>
    </row>
    <row r="56" ht="20.1" customHeight="1" spans="1:3">
      <c r="A56" s="41" t="s">
        <v>327</v>
      </c>
      <c r="B56" s="41" t="s">
        <v>328</v>
      </c>
      <c r="C56" s="42" t="s">
        <v>209</v>
      </c>
    </row>
    <row r="57" ht="20.1" customHeight="1" spans="1:3">
      <c r="A57" s="41" t="s">
        <v>329</v>
      </c>
      <c r="B57" s="41" t="s">
        <v>330</v>
      </c>
      <c r="C57" s="42" t="s">
        <v>209</v>
      </c>
    </row>
    <row r="58" ht="20.1" customHeight="1" spans="1:3">
      <c r="A58" s="41" t="s">
        <v>331</v>
      </c>
      <c r="B58" s="41" t="s">
        <v>332</v>
      </c>
      <c r="C58" s="42" t="s">
        <v>209</v>
      </c>
    </row>
    <row r="59" ht="20.1" customHeight="1" spans="1:3">
      <c r="A59" s="41" t="s">
        <v>333</v>
      </c>
      <c r="B59" s="41" t="s">
        <v>334</v>
      </c>
      <c r="C59" s="42" t="s">
        <v>209</v>
      </c>
    </row>
    <row r="60" s="28" customFormat="1" ht="20.1" customHeight="1" spans="1:3">
      <c r="A60" s="39" t="s">
        <v>216</v>
      </c>
      <c r="B60" s="39" t="s">
        <v>217</v>
      </c>
      <c r="C60" s="38">
        <f>SUM(C61:C64)</f>
        <v>0</v>
      </c>
    </row>
    <row r="61" ht="20.1" customHeight="1" spans="1:3">
      <c r="A61" s="41" t="s">
        <v>335</v>
      </c>
      <c r="B61" s="41" t="s">
        <v>336</v>
      </c>
      <c r="C61" s="42" t="s">
        <v>209</v>
      </c>
    </row>
    <row r="62" ht="20.1" customHeight="1" spans="1:3">
      <c r="A62" s="41" t="s">
        <v>337</v>
      </c>
      <c r="B62" s="41" t="s">
        <v>338</v>
      </c>
      <c r="C62" s="42" t="s">
        <v>209</v>
      </c>
    </row>
    <row r="63" ht="20.1" customHeight="1" spans="1:3">
      <c r="A63" s="41" t="s">
        <v>339</v>
      </c>
      <c r="B63" s="41" t="s">
        <v>340</v>
      </c>
      <c r="C63" s="42" t="s">
        <v>209</v>
      </c>
    </row>
    <row r="64" ht="20.1" customHeight="1" spans="1:3">
      <c r="A64" s="41" t="s">
        <v>341</v>
      </c>
      <c r="B64" s="41" t="s">
        <v>342</v>
      </c>
      <c r="C64" s="42" t="s">
        <v>209</v>
      </c>
    </row>
    <row r="65" s="28" customFormat="1" ht="20.1" customHeight="1" spans="1:3">
      <c r="A65" s="39" t="s">
        <v>218</v>
      </c>
      <c r="B65" s="39" t="s">
        <v>219</v>
      </c>
      <c r="C65" s="38">
        <f>SUM(C66:C77)</f>
        <v>0</v>
      </c>
    </row>
    <row r="66" ht="20.1" customHeight="1" spans="1:3">
      <c r="A66" s="41" t="s">
        <v>343</v>
      </c>
      <c r="B66" s="41" t="s">
        <v>344</v>
      </c>
      <c r="C66" s="42" t="s">
        <v>209</v>
      </c>
    </row>
    <row r="67" ht="20.1" customHeight="1" spans="1:3">
      <c r="A67" s="41" t="s">
        <v>345</v>
      </c>
      <c r="B67" s="41" t="s">
        <v>346</v>
      </c>
      <c r="C67" s="42" t="s">
        <v>209</v>
      </c>
    </row>
    <row r="68" ht="20.1" customHeight="1" spans="1:3">
      <c r="A68" s="41" t="s">
        <v>347</v>
      </c>
      <c r="B68" s="41" t="s">
        <v>348</v>
      </c>
      <c r="C68" s="42" t="s">
        <v>209</v>
      </c>
    </row>
    <row r="69" ht="20.1" customHeight="1" spans="1:3">
      <c r="A69" s="41" t="s">
        <v>349</v>
      </c>
      <c r="B69" s="41" t="s">
        <v>350</v>
      </c>
      <c r="C69" s="42" t="s">
        <v>209</v>
      </c>
    </row>
    <row r="70" ht="20.1" customHeight="1" spans="1:3">
      <c r="A70" s="41" t="s">
        <v>351</v>
      </c>
      <c r="B70" s="41" t="s">
        <v>352</v>
      </c>
      <c r="C70" s="42" t="s">
        <v>209</v>
      </c>
    </row>
    <row r="71" ht="20.1" customHeight="1" spans="1:3">
      <c r="A71" s="41" t="s">
        <v>353</v>
      </c>
      <c r="B71" s="41" t="s">
        <v>354</v>
      </c>
      <c r="C71" s="42" t="s">
        <v>209</v>
      </c>
    </row>
    <row r="72" ht="20.1" customHeight="1" spans="1:3">
      <c r="A72" s="41" t="s">
        <v>355</v>
      </c>
      <c r="B72" s="41" t="s">
        <v>356</v>
      </c>
      <c r="C72" s="42" t="s">
        <v>209</v>
      </c>
    </row>
    <row r="73" ht="20.1" customHeight="1" spans="1:3">
      <c r="A73" s="41" t="s">
        <v>357</v>
      </c>
      <c r="B73" s="41" t="s">
        <v>358</v>
      </c>
      <c r="C73" s="42" t="s">
        <v>209</v>
      </c>
    </row>
    <row r="74" ht="20.1" customHeight="1" spans="1:3">
      <c r="A74" s="41" t="s">
        <v>359</v>
      </c>
      <c r="B74" s="41" t="s">
        <v>360</v>
      </c>
      <c r="C74" s="42" t="s">
        <v>209</v>
      </c>
    </row>
    <row r="75" ht="20.1" customHeight="1" spans="1:3">
      <c r="A75" s="41" t="s">
        <v>361</v>
      </c>
      <c r="B75" s="41" t="s">
        <v>362</v>
      </c>
      <c r="C75" s="42" t="s">
        <v>209</v>
      </c>
    </row>
    <row r="76" ht="20.1" customHeight="1" spans="1:3">
      <c r="A76" s="41" t="s">
        <v>363</v>
      </c>
      <c r="B76" s="41" t="s">
        <v>364</v>
      </c>
      <c r="C76" s="42" t="s">
        <v>209</v>
      </c>
    </row>
    <row r="77" ht="20.1" customHeight="1" spans="1:3">
      <c r="A77" s="41" t="s">
        <v>365</v>
      </c>
      <c r="B77" s="41" t="s">
        <v>366</v>
      </c>
      <c r="C77" s="42" t="s">
        <v>209</v>
      </c>
    </row>
    <row r="78" s="28" customFormat="1" ht="20.1" customHeight="1" spans="1:3">
      <c r="A78" s="39" t="s">
        <v>220</v>
      </c>
      <c r="B78" s="39" t="s">
        <v>221</v>
      </c>
      <c r="C78" s="38">
        <f>SUM(C79:C94)</f>
        <v>0</v>
      </c>
    </row>
    <row r="79" ht="20.1" customHeight="1" spans="1:3">
      <c r="A79" s="41" t="s">
        <v>367</v>
      </c>
      <c r="B79" s="41" t="s">
        <v>344</v>
      </c>
      <c r="C79" s="42" t="s">
        <v>209</v>
      </c>
    </row>
    <row r="80" ht="20.1" customHeight="1" spans="1:3">
      <c r="A80" s="41" t="s">
        <v>368</v>
      </c>
      <c r="B80" s="41" t="s">
        <v>346</v>
      </c>
      <c r="C80" s="42" t="s">
        <v>209</v>
      </c>
    </row>
    <row r="81" ht="20.1" customHeight="1" spans="1:3">
      <c r="A81" s="41" t="s">
        <v>369</v>
      </c>
      <c r="B81" s="41" t="s">
        <v>348</v>
      </c>
      <c r="C81" s="42" t="s">
        <v>209</v>
      </c>
    </row>
    <row r="82" ht="20.1" customHeight="1" spans="1:3">
      <c r="A82" s="41" t="s">
        <v>370</v>
      </c>
      <c r="B82" s="41" t="s">
        <v>350</v>
      </c>
      <c r="C82" s="45"/>
    </row>
    <row r="83" ht="20.1" customHeight="1" spans="1:3">
      <c r="A83" s="41" t="s">
        <v>371</v>
      </c>
      <c r="B83" s="41" t="s">
        <v>352</v>
      </c>
      <c r="C83" s="45"/>
    </row>
    <row r="84" ht="20.1" customHeight="1" spans="1:3">
      <c r="A84" s="41" t="s">
        <v>372</v>
      </c>
      <c r="B84" s="41" t="s">
        <v>354</v>
      </c>
      <c r="C84" s="45"/>
    </row>
    <row r="85" ht="20.1" customHeight="1" spans="1:3">
      <c r="A85" s="41" t="s">
        <v>373</v>
      </c>
      <c r="B85" s="41" t="s">
        <v>356</v>
      </c>
      <c r="C85" s="45"/>
    </row>
    <row r="86" ht="20.1" customHeight="1" spans="1:3">
      <c r="A86" s="41" t="s">
        <v>374</v>
      </c>
      <c r="B86" s="41" t="s">
        <v>375</v>
      </c>
      <c r="C86" s="45"/>
    </row>
    <row r="87" ht="20.1" customHeight="1" spans="1:3">
      <c r="A87" s="41" t="s">
        <v>376</v>
      </c>
      <c r="B87" s="41" t="s">
        <v>377</v>
      </c>
      <c r="C87" s="45"/>
    </row>
    <row r="88" ht="20.1" customHeight="1" spans="1:3">
      <c r="A88" s="41" t="s">
        <v>378</v>
      </c>
      <c r="B88" s="41" t="s">
        <v>379</v>
      </c>
      <c r="C88" s="45"/>
    </row>
    <row r="89" ht="20.1" customHeight="1" spans="1:3">
      <c r="A89" s="41" t="s">
        <v>380</v>
      </c>
      <c r="B89" s="44" t="s">
        <v>381</v>
      </c>
      <c r="C89" s="45"/>
    </row>
    <row r="90" ht="20.1" customHeight="1" spans="1:3">
      <c r="A90" s="41" t="s">
        <v>382</v>
      </c>
      <c r="B90" s="41" t="s">
        <v>358</v>
      </c>
      <c r="C90" s="45"/>
    </row>
    <row r="91" ht="20.1" customHeight="1" spans="1:3">
      <c r="A91" s="41" t="s">
        <v>383</v>
      </c>
      <c r="B91" s="41" t="s">
        <v>360</v>
      </c>
      <c r="C91" s="45"/>
    </row>
    <row r="92" ht="20.1" customHeight="1" spans="1:3">
      <c r="A92" s="41" t="s">
        <v>384</v>
      </c>
      <c r="B92" s="41" t="s">
        <v>362</v>
      </c>
      <c r="C92" s="45"/>
    </row>
    <row r="93" ht="20.1" customHeight="1" spans="1:3">
      <c r="A93" s="41" t="s">
        <v>385</v>
      </c>
      <c r="B93" s="41" t="s">
        <v>364</v>
      </c>
      <c r="C93" s="45"/>
    </row>
    <row r="94" ht="20.1" customHeight="1" spans="1:3">
      <c r="A94" s="41" t="s">
        <v>386</v>
      </c>
      <c r="B94" s="41" t="s">
        <v>387</v>
      </c>
      <c r="C94" s="45"/>
    </row>
    <row r="95" s="28" customFormat="1" ht="20.1" customHeight="1" spans="1:3">
      <c r="A95" s="39" t="s">
        <v>222</v>
      </c>
      <c r="B95" s="39" t="s">
        <v>223</v>
      </c>
      <c r="C95" s="46">
        <f>SUM(C96:C97)</f>
        <v>0</v>
      </c>
    </row>
    <row r="96" ht="20.1" customHeight="1" spans="1:3">
      <c r="A96" s="41" t="s">
        <v>388</v>
      </c>
      <c r="B96" s="41" t="s">
        <v>389</v>
      </c>
      <c r="C96" s="45"/>
    </row>
    <row r="97" ht="20.1" customHeight="1" spans="1:3">
      <c r="A97" s="41" t="s">
        <v>390</v>
      </c>
      <c r="B97" s="41" t="s">
        <v>391</v>
      </c>
      <c r="C97" s="45"/>
    </row>
    <row r="98" s="28" customFormat="1" ht="20.1" customHeight="1" spans="1:3">
      <c r="A98" s="39" t="s">
        <v>224</v>
      </c>
      <c r="B98" s="39" t="s">
        <v>225</v>
      </c>
      <c r="C98" s="46">
        <f>SUM(C99:C103)</f>
        <v>0</v>
      </c>
    </row>
    <row r="99" ht="20.1" customHeight="1" spans="1:3">
      <c r="A99" s="41" t="s">
        <v>392</v>
      </c>
      <c r="B99" s="41" t="s">
        <v>389</v>
      </c>
      <c r="C99" s="45"/>
    </row>
    <row r="100" ht="20.1" customHeight="1" spans="1:3">
      <c r="A100" s="41" t="s">
        <v>393</v>
      </c>
      <c r="B100" s="41" t="s">
        <v>394</v>
      </c>
      <c r="C100" s="45"/>
    </row>
    <row r="101" ht="20.1" customHeight="1" spans="1:3">
      <c r="A101" s="41" t="s">
        <v>395</v>
      </c>
      <c r="B101" s="41" t="s">
        <v>396</v>
      </c>
      <c r="C101" s="45"/>
    </row>
    <row r="102" ht="20.1" customHeight="1" spans="1:3">
      <c r="A102" s="41" t="s">
        <v>397</v>
      </c>
      <c r="B102" s="41" t="s">
        <v>398</v>
      </c>
      <c r="C102" s="45"/>
    </row>
    <row r="103" ht="20.1" customHeight="1" spans="1:3">
      <c r="A103" s="41" t="s">
        <v>399</v>
      </c>
      <c r="B103" s="41" t="s">
        <v>391</v>
      </c>
      <c r="C103" s="45"/>
    </row>
    <row r="104" s="28" customFormat="1" ht="20.1" customHeight="1" spans="1:3">
      <c r="A104" s="39" t="s">
        <v>226</v>
      </c>
      <c r="B104" s="39" t="s">
        <v>227</v>
      </c>
      <c r="C104" s="46">
        <f>SUM(C105:C106)</f>
        <v>0</v>
      </c>
    </row>
    <row r="105" ht="20.1" customHeight="1" spans="1:3">
      <c r="A105" s="41" t="s">
        <v>400</v>
      </c>
      <c r="B105" s="41" t="s">
        <v>401</v>
      </c>
      <c r="C105" s="45"/>
    </row>
    <row r="106" ht="20.1" customHeight="1" spans="1:3">
      <c r="A106" s="41" t="s">
        <v>402</v>
      </c>
      <c r="B106" s="41" t="s">
        <v>403</v>
      </c>
      <c r="C106" s="45"/>
    </row>
    <row r="107" s="28" customFormat="1" ht="20.1" customHeight="1" spans="1:3">
      <c r="A107" s="39" t="s">
        <v>228</v>
      </c>
      <c r="B107" s="39" t="s">
        <v>229</v>
      </c>
      <c r="C107" s="46">
        <f>SUM(C108:C111)</f>
        <v>0</v>
      </c>
    </row>
    <row r="108" ht="20.1" customHeight="1" spans="1:3">
      <c r="A108" s="41" t="s">
        <v>404</v>
      </c>
      <c r="B108" s="41" t="s">
        <v>405</v>
      </c>
      <c r="C108" s="45"/>
    </row>
    <row r="109" ht="20.1" customHeight="1" spans="1:3">
      <c r="A109" s="41" t="s">
        <v>406</v>
      </c>
      <c r="B109" s="41" t="s">
        <v>407</v>
      </c>
      <c r="C109" s="45"/>
    </row>
    <row r="110" ht="20.1" customHeight="1" spans="1:3">
      <c r="A110" s="41" t="s">
        <v>408</v>
      </c>
      <c r="B110" s="41" t="s">
        <v>409</v>
      </c>
      <c r="C110" s="45"/>
    </row>
    <row r="111" ht="20.1" customHeight="1" spans="1:3">
      <c r="A111" s="41" t="s">
        <v>410</v>
      </c>
      <c r="B111" s="41" t="s">
        <v>229</v>
      </c>
      <c r="C111" s="45"/>
    </row>
  </sheetData>
  <mergeCells count="3">
    <mergeCell ref="A2:C2"/>
    <mergeCell ref="B3:C3"/>
    <mergeCell ref="A5:B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G12" sqref="G12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18" t="s">
        <v>411</v>
      </c>
      <c r="B1" s="19"/>
    </row>
    <row r="2" ht="28.5" customHeight="1" spans="1:2">
      <c r="A2" s="20" t="s">
        <v>412</v>
      </c>
      <c r="B2" s="20"/>
    </row>
    <row r="3" ht="18" customHeight="1" spans="1:2">
      <c r="A3" s="21"/>
      <c r="B3" s="22" t="s">
        <v>2</v>
      </c>
    </row>
    <row r="4" ht="20.1" customHeight="1" spans="1:2">
      <c r="A4" s="23" t="s">
        <v>413</v>
      </c>
      <c r="B4" s="23" t="s">
        <v>6</v>
      </c>
    </row>
    <row r="5" ht="20.1" customHeight="1" spans="1:2">
      <c r="A5" s="23" t="s">
        <v>103</v>
      </c>
      <c r="B5" s="24">
        <f>SUM(B6:B8)</f>
        <v>58.5</v>
      </c>
    </row>
    <row r="6" ht="20.1" customHeight="1" spans="1:2">
      <c r="A6" s="24" t="s">
        <v>414</v>
      </c>
      <c r="B6" s="25">
        <v>12</v>
      </c>
    </row>
    <row r="7" ht="20.1" customHeight="1" spans="1:2">
      <c r="A7" s="24" t="s">
        <v>415</v>
      </c>
      <c r="B7" s="25">
        <v>21.5</v>
      </c>
    </row>
    <row r="8" ht="20.1" customHeight="1" spans="1:2">
      <c r="A8" s="24" t="s">
        <v>416</v>
      </c>
      <c r="B8" s="24">
        <f>SUM(B9:B10)</f>
        <v>25</v>
      </c>
    </row>
    <row r="9" ht="20.1" customHeight="1" spans="1:2">
      <c r="A9" s="26" t="s">
        <v>417</v>
      </c>
      <c r="B9" s="25">
        <v>25</v>
      </c>
    </row>
    <row r="10" ht="20.1" customHeight="1" spans="1:2">
      <c r="A10" s="26" t="s">
        <v>418</v>
      </c>
      <c r="B10" s="25">
        <v>0</v>
      </c>
    </row>
    <row r="11" ht="46.5" customHeight="1" spans="1:2">
      <c r="A11" s="27" t="s">
        <v>419</v>
      </c>
      <c r="B11" s="27"/>
    </row>
  </sheetData>
  <sheetProtection selectLockedCells="1"/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2021-03-13T15:33:10Z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